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.chumania\Downloads\"/>
    </mc:Choice>
  </mc:AlternateContent>
  <xr:revisionPtr revIDLastSave="0" documentId="8_{0FF7BCE5-988C-462D-AD89-53498FC6C09C}" xr6:coauthVersionLast="36" xr6:coauthVersionMax="36" xr10:uidLastSave="{00000000-0000-0000-0000-000000000000}"/>
  <bookViews>
    <workbookView xWindow="0" yWindow="0" windowWidth="20490" windowHeight="6105" xr2:uid="{5652634E-7DA1-4758-9290-51CC1014FAB5}"/>
  </bookViews>
  <sheets>
    <sheet name="Formulario de Evaluación de Des" sheetId="1" r:id="rId1"/>
  </sheets>
  <externalReferences>
    <externalReference r:id="rId2"/>
  </externalReferences>
  <definedNames>
    <definedName name="_1Excel_BuiltIn_Print_Area_1_1" localSheetId="0">#REF!</definedName>
    <definedName name="_1Excel_BuiltIn_Print_Area_1_1">#REF!</definedName>
    <definedName name="A" localSheetId="0">#REF!</definedName>
    <definedName name="A">#REF!</definedName>
    <definedName name="ALTA" localSheetId="0">#REF!</definedName>
    <definedName name="ALTA">#REF!</definedName>
    <definedName name="_xlnm.Print_Area" localSheetId="0">'Formulario de Evaluación de Des'!$A$1:$AR$142</definedName>
    <definedName name="BAJA" localSheetId="0">#REF!</definedName>
    <definedName name="BAJA">#REF!</definedName>
    <definedName name="COMPETENCIAS">'[1]COMPT. TÉCNICAS'!$A$33:$A$53</definedName>
    <definedName name="COMPETENCIAS1" localSheetId="0">#REF!</definedName>
    <definedName name="COMPETENCIAS1">#REF!</definedName>
    <definedName name="Excel_BuiltIn_Print_Area_16" localSheetId="0">#REF!</definedName>
    <definedName name="Excel_BuiltIn_Print_Area_16">#REF!</definedName>
    <definedName name="Excel_BuiltIn_Print_Area_18" localSheetId="0">#REF!</definedName>
    <definedName name="Excel_BuiltIn_Print_Area_18">#REF!</definedName>
    <definedName name="MEDIA" localSheetId="0">#REF!</definedName>
    <definedName name="MEDIA">#REF!</definedName>
    <definedName name="Nivel_de_aplicación_de_competencias" localSheetId="0">#REF!</definedName>
    <definedName name="Nivel_de_aplicación_de_competencias">#REF!</definedName>
    <definedName name="Oportunidad" localSheetId="0">#REF!</definedName>
    <definedName name="Oportunidad">#REF!</definedName>
    <definedName name="sanciones" localSheetId="0">#REF!</definedName>
    <definedName name="san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H7" i="1"/>
  <c r="H8" i="1"/>
  <c r="C9" i="1"/>
  <c r="H9" i="1"/>
  <c r="A18" i="1"/>
  <c r="B18" i="1"/>
  <c r="Q18" i="1"/>
  <c r="A19" i="1"/>
  <c r="B19" i="1"/>
  <c r="Q19" i="1"/>
  <c r="A20" i="1"/>
  <c r="B20" i="1"/>
  <c r="Q20" i="1"/>
  <c r="A21" i="1"/>
  <c r="B21" i="1"/>
  <c r="Q21" i="1" s="1"/>
  <c r="A22" i="1"/>
  <c r="B22" i="1"/>
  <c r="Q22" i="1"/>
  <c r="A23" i="1"/>
  <c r="B23" i="1"/>
  <c r="Q23" i="1"/>
  <c r="A24" i="1"/>
  <c r="B24" i="1"/>
  <c r="Q24" i="1" s="1"/>
  <c r="A25" i="1"/>
  <c r="B25" i="1"/>
  <c r="Q25" i="1"/>
  <c r="A26" i="1"/>
  <c r="B26" i="1"/>
  <c r="Q26" i="1"/>
  <c r="A27" i="1"/>
  <c r="B27" i="1"/>
  <c r="Q27" i="1" s="1"/>
  <c r="A28" i="1"/>
  <c r="B28" i="1"/>
  <c r="Q28" i="1"/>
  <c r="A29" i="1"/>
  <c r="B29" i="1"/>
  <c r="Q29" i="1"/>
  <c r="A30" i="1"/>
  <c r="B30" i="1"/>
  <c r="Q30" i="1" s="1"/>
  <c r="A31" i="1"/>
  <c r="B31" i="1"/>
  <c r="Q31" i="1" s="1"/>
  <c r="A32" i="1"/>
  <c r="B32" i="1"/>
  <c r="Q32" i="1"/>
  <c r="A33" i="1"/>
  <c r="B33" i="1"/>
  <c r="Q33" i="1"/>
  <c r="A34" i="1"/>
  <c r="B34" i="1"/>
  <c r="Q34" i="1"/>
  <c r="A35" i="1"/>
  <c r="B35" i="1"/>
  <c r="Q35" i="1" s="1"/>
  <c r="A36" i="1"/>
  <c r="B36" i="1"/>
  <c r="Q36" i="1"/>
  <c r="A37" i="1"/>
  <c r="B37" i="1"/>
  <c r="Q37" i="1"/>
  <c r="R38" i="1"/>
  <c r="A46" i="1"/>
  <c r="B46" i="1"/>
  <c r="R46" i="1"/>
  <c r="A47" i="1"/>
  <c r="B47" i="1"/>
  <c r="R47" i="1"/>
  <c r="A48" i="1"/>
  <c r="B48" i="1"/>
  <c r="R48" i="1" s="1"/>
  <c r="A49" i="1"/>
  <c r="B49" i="1"/>
  <c r="R49" i="1"/>
  <c r="A50" i="1"/>
  <c r="B50" i="1"/>
  <c r="R50" i="1" s="1"/>
  <c r="A51" i="1"/>
  <c r="B51" i="1"/>
  <c r="R51" i="1"/>
  <c r="A52" i="1"/>
  <c r="B52" i="1"/>
  <c r="R52" i="1" s="1"/>
  <c r="A53" i="1"/>
  <c r="B53" i="1"/>
  <c r="R53" i="1"/>
  <c r="A54" i="1"/>
  <c r="B54" i="1"/>
  <c r="R54" i="1" s="1"/>
  <c r="A55" i="1"/>
  <c r="B55" i="1"/>
  <c r="R55" i="1"/>
  <c r="A56" i="1"/>
  <c r="B56" i="1"/>
  <c r="R56" i="1" s="1"/>
  <c r="A57" i="1"/>
  <c r="B57" i="1"/>
  <c r="R57" i="1"/>
  <c r="A58" i="1"/>
  <c r="B58" i="1"/>
  <c r="R58" i="1" s="1"/>
  <c r="A59" i="1"/>
  <c r="B59" i="1"/>
  <c r="R59" i="1"/>
  <c r="A60" i="1"/>
  <c r="B60" i="1"/>
  <c r="R60" i="1" s="1"/>
  <c r="A61" i="1"/>
  <c r="B61" i="1"/>
  <c r="R61" i="1"/>
  <c r="A62" i="1"/>
  <c r="B62" i="1"/>
  <c r="R62" i="1" s="1"/>
  <c r="A63" i="1"/>
  <c r="B63" i="1"/>
  <c r="R63" i="1"/>
  <c r="A64" i="1"/>
  <c r="B64" i="1"/>
  <c r="R64" i="1" s="1"/>
  <c r="A65" i="1"/>
  <c r="B65" i="1"/>
  <c r="R65" i="1"/>
  <c r="A76" i="1"/>
  <c r="B76" i="1"/>
  <c r="R76" i="1" s="1"/>
  <c r="R79" i="1" s="1"/>
  <c r="W79" i="1" s="1"/>
  <c r="R103" i="1" s="1"/>
  <c r="I103" i="1" s="1"/>
  <c r="D76" i="1"/>
  <c r="F76" i="1"/>
  <c r="A77" i="1"/>
  <c r="B77" i="1"/>
  <c r="D77" i="1"/>
  <c r="F77" i="1"/>
  <c r="R77" i="1"/>
  <c r="A78" i="1"/>
  <c r="B78" i="1"/>
  <c r="R78" i="1" s="1"/>
  <c r="D78" i="1"/>
  <c r="F78" i="1"/>
  <c r="A88" i="1"/>
  <c r="B88" i="1"/>
  <c r="D88" i="1"/>
  <c r="F88" i="1"/>
  <c r="R88" i="1"/>
  <c r="A89" i="1"/>
  <c r="B89" i="1"/>
  <c r="R89" i="1" s="1"/>
  <c r="D89" i="1"/>
  <c r="F89" i="1"/>
  <c r="A90" i="1"/>
  <c r="B90" i="1"/>
  <c r="D90" i="1"/>
  <c r="F90" i="1"/>
  <c r="R90" i="1"/>
  <c r="I108" i="1"/>
  <c r="G118" i="1" s="1"/>
  <c r="I109" i="1"/>
  <c r="I110" i="1"/>
  <c r="I111" i="1"/>
  <c r="I112" i="1"/>
  <c r="I113" i="1"/>
  <c r="C136" i="1"/>
  <c r="H136" i="1"/>
  <c r="C137" i="1"/>
  <c r="H137" i="1"/>
  <c r="S140" i="1"/>
  <c r="W140" i="1" s="1"/>
  <c r="R66" i="1" l="1"/>
  <c r="W66" i="1" s="1"/>
  <c r="R102" i="1" s="1"/>
  <c r="I102" i="1" s="1"/>
  <c r="R91" i="1"/>
  <c r="W91" i="1" s="1"/>
  <c r="R104" i="1" s="1"/>
  <c r="I104" i="1" s="1"/>
  <c r="R39" i="1"/>
  <c r="W39" i="1" s="1"/>
  <c r="R101" i="1" s="1"/>
  <c r="I101" i="1" s="1"/>
  <c r="Q38" i="1"/>
  <c r="I114" i="1"/>
  <c r="I105" i="1" l="1"/>
  <c r="G117" i="1" s="1"/>
  <c r="G119" i="1" s="1"/>
  <c r="I1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</author>
  </authors>
  <commentList>
    <comment ref="Q2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Dean:</t>
        </r>
        <r>
          <rPr>
            <sz val="9"/>
            <color indexed="81"/>
            <rFont val="Tahoma"/>
            <family val="2"/>
          </rPr>
          <t xml:space="preserve">
Si no se ingresa producto, no toma en cuenta para darle un puntaje
</t>
        </r>
      </text>
    </comment>
    <comment ref="Q2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Dean:</t>
        </r>
        <r>
          <rPr>
            <sz val="9"/>
            <color indexed="81"/>
            <rFont val="Tahoma"/>
            <family val="2"/>
          </rPr>
          <t xml:space="preserve">
El calculo ha sido hecho para que tome de la tabla de equivalentes menos 1 con el fin de que refleje de manera real la calificacion dandole 0 puntos a lo mas bajo y 4 a lo mas alto
</t>
        </r>
      </text>
    </comment>
    <comment ref="R6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Dean:</t>
        </r>
        <r>
          <rPr>
            <sz val="9"/>
            <color indexed="81"/>
            <rFont val="Tahoma"/>
            <family val="2"/>
          </rPr>
          <t xml:space="preserve">
La formula esta diseñada para ingorar deliberadamente las responsabilidades vacías</t>
        </r>
      </text>
    </comment>
  </commentList>
</comments>
</file>

<file path=xl/sharedStrings.xml><?xml version="1.0" encoding="utf-8"?>
<sst xmlns="http://schemas.openxmlformats.org/spreadsheetml/2006/main" count="125" uniqueCount="87">
  <si>
    <t>EVALUADOR</t>
  </si>
  <si>
    <t>EVALUADO</t>
  </si>
  <si>
    <t>FECHA DE EVALUACIÓN:</t>
  </si>
  <si>
    <t>MDT</t>
  </si>
  <si>
    <t>&lt;</t>
  </si>
  <si>
    <t>INSUFICIENTE</t>
  </si>
  <si>
    <r>
      <t xml:space="preserve">TOTAL </t>
    </r>
    <r>
      <rPr>
        <sz val="10"/>
        <rFont val="Calibri"/>
        <family val="2"/>
        <scheme val="minor"/>
      </rPr>
      <t>(Resultado automático)</t>
    </r>
  </si>
  <si>
    <t>REGULAR</t>
  </si>
  <si>
    <t>SANCIONES ADMINISTRATIVAS</t>
  </si>
  <si>
    <t>B.-</t>
  </si>
  <si>
    <t>SATISFACTORIO</t>
  </si>
  <si>
    <t>FACTORES DESEMPEÑO INDIVIDUAL</t>
  </si>
  <si>
    <t>A.-</t>
  </si>
  <si>
    <t>MUY BUENO</t>
  </si>
  <si>
    <t>EVALUACIÓN CUALITATIVA</t>
  </si>
  <si>
    <t>EVALUACIÓN  CUANTITATIVA</t>
  </si>
  <si>
    <t>FACTORES</t>
  </si>
  <si>
    <t>EXCELENTE</t>
  </si>
  <si>
    <r>
      <t xml:space="preserve">RESULTADOS TOTAL DE LA EVALUACIÓN </t>
    </r>
    <r>
      <rPr>
        <sz val="10"/>
        <color theme="0"/>
        <rFont val="Calibri"/>
        <family val="2"/>
        <scheme val="minor"/>
      </rPr>
      <t>(Resultados automáticos)</t>
    </r>
  </si>
  <si>
    <r>
      <t xml:space="preserve">TOTAL: </t>
    </r>
    <r>
      <rPr>
        <sz val="10"/>
        <rFont val="Calibri"/>
        <family val="2"/>
        <scheme val="minor"/>
      </rPr>
      <t>(Resultado automático)</t>
    </r>
  </si>
  <si>
    <t>N/A</t>
  </si>
  <si>
    <t>Suspensión temporal sin goce de remuneración</t>
  </si>
  <si>
    <t>Sanción pecuniaria administrativa</t>
  </si>
  <si>
    <t>Amonestación escrita</t>
  </si>
  <si>
    <t xml:space="preserve">% </t>
  </si>
  <si>
    <t>(Detalle las sanciones impuestas durante el periodo de evaluación) - Lista desplegable</t>
  </si>
  <si>
    <t>Amonestación verbal</t>
  </si>
  <si>
    <t>B. SANCIONES DISCIPLINARIAS</t>
  </si>
  <si>
    <t>COMPETENCIAS CONDUCTUALES (Resultado automático)</t>
  </si>
  <si>
    <t>COMPETENCIAS TECNICAS (Resultado automático)</t>
  </si>
  <si>
    <t>CONOCIMIENTOS ESPECÍFICOS (Resultado automático)</t>
  </si>
  <si>
    <t>CALIDAD Y OPORTUNIDAD DE LOS PRODUCTOS/SERVICIOS ENTREGADOS (Resultado automático)</t>
  </si>
  <si>
    <t>A. FACTORES DEL DESEMPEÑO INDIVIDUAL</t>
  </si>
  <si>
    <t>RESULTADOS</t>
  </si>
  <si>
    <t>* Esta información se llenará solo en los casos establecidos en los literales b.3 - b.4 - b.5 del artículo 10 de la Norma Técnica del Subsistema de Evaluación del Desempeño</t>
  </si>
  <si>
    <t>N</t>
  </si>
  <si>
    <t>F</t>
  </si>
  <si>
    <t>S</t>
  </si>
  <si>
    <t>COMPORTAMIENTO OBSERVABLE</t>
  </si>
  <si>
    <t>NIVEL</t>
  </si>
  <si>
    <t>COMPETENCIAS</t>
  </si>
  <si>
    <t>No.</t>
  </si>
  <si>
    <t>COMENTARIOS</t>
  </si>
  <si>
    <t>PUNTAJE EVALUACIÓN</t>
  </si>
  <si>
    <t>COMPETENCIAS CONDUCTUALES</t>
  </si>
  <si>
    <t>EJECUCIÓN Y COORDINACIÓN DE PROCESOS</t>
  </si>
  <si>
    <t>EJECUCIÓN Y SUPERVISIÓN DE PROCESOS</t>
  </si>
  <si>
    <t>EJECUCIÓN DE PROCESOS</t>
  </si>
  <si>
    <t>EJECUCIÓN DE PROCESOS DE APOYO</t>
  </si>
  <si>
    <t>BAJA</t>
  </si>
  <si>
    <t>TÉCNICO</t>
  </si>
  <si>
    <t xml:space="preserve">MEDIA </t>
  </si>
  <si>
    <t>ADMINISTRATIVO</t>
  </si>
  <si>
    <t>ND</t>
  </si>
  <si>
    <t>MD</t>
  </si>
  <si>
    <t>D</t>
  </si>
  <si>
    <t>ALTA</t>
  </si>
  <si>
    <t>SERVICIO</t>
  </si>
  <si>
    <t>CALIFICACION</t>
  </si>
  <si>
    <t>ROL</t>
  </si>
  <si>
    <t>COMPETENCIAS TÉCNICAS</t>
  </si>
  <si>
    <t>I</t>
  </si>
  <si>
    <t>R</t>
  </si>
  <si>
    <t>B</t>
  </si>
  <si>
    <t>CONOCIMIENTOS ESPECIFICOS</t>
  </si>
  <si>
    <t>No entrega</t>
  </si>
  <si>
    <t>Mala</t>
  </si>
  <si>
    <t>Despues del tiempo previsto</t>
  </si>
  <si>
    <t>Buena</t>
  </si>
  <si>
    <t>En el tiempo previsto</t>
  </si>
  <si>
    <t>Excelente</t>
  </si>
  <si>
    <t>ENTREGABLE TANGIBLE</t>
  </si>
  <si>
    <t>OPORTUNIDAD</t>
  </si>
  <si>
    <t>CALIDAD</t>
  </si>
  <si>
    <t>PRODUCTO ESPECIFICO</t>
  </si>
  <si>
    <t>ROL DE PUESTO:</t>
  </si>
  <si>
    <t>NÚMERO DE CÉDULA:</t>
  </si>
  <si>
    <t>GRUPO OCUPACIONAL:</t>
  </si>
  <si>
    <t>PUESTO INSTITUCIONAL:</t>
  </si>
  <si>
    <t>APELLIDOS Y NOMBRES EVALUADO:</t>
  </si>
  <si>
    <t>UNIDAD ADMINISTRATIVA:</t>
  </si>
  <si>
    <t>F03-PRO-GTH-GTC-003</t>
  </si>
  <si>
    <t>CÓDIGO:</t>
  </si>
  <si>
    <t>PARÁMETROS DE CALIFICACIÓN PARA LA ASIGNACIÓN DE RESPONSABILIDADES</t>
  </si>
  <si>
    <t>11 de febrero de 2026</t>
  </si>
  <si>
    <t>FECHA CODIFICACIÓN:</t>
  </si>
  <si>
    <t>FORMULARIO EVALUACIÓN DEL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</si>
</sst>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\-0"/>
    <numFmt numFmtId="165" formatCode="[$-C0A]d\ &quot;de&quot;\ mmmm\ &quot;de&quot;\ yyyy;@"/>
    <numFmt numFmtId="166" formatCode="0.0%"/>
    <numFmt numFmtId="167" formatCode="[$-C0A]d\-mmm\-yyyy;@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24366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208">
    <xf numFmtId="0" fontId="0" fillId="0" borderId="0" xfId="0"/>
    <xf numFmtId="0" fontId="3" fillId="0" borderId="0" xfId="2" applyFont="1" applyFill="1"/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 vertical="center"/>
    </xf>
    <xf numFmtId="0" fontId="5" fillId="0" borderId="0" xfId="2" applyFont="1" applyFill="1" applyAlignment="1" applyProtection="1">
      <alignment horizontal="center" vertical="center"/>
      <protection locked="0"/>
    </xf>
    <xf numFmtId="2" fontId="5" fillId="0" borderId="0" xfId="2" applyNumberFormat="1" applyFont="1" applyFill="1" applyAlignment="1">
      <alignment horizontal="center"/>
    </xf>
    <xf numFmtId="9" fontId="3" fillId="0" borderId="0" xfId="2" applyNumberFormat="1" applyFont="1" applyFill="1"/>
    <xf numFmtId="0" fontId="5" fillId="0" borderId="0" xfId="2" applyFont="1" applyFill="1" applyAlignment="1">
      <alignment vertical="center"/>
    </xf>
    <xf numFmtId="9" fontId="6" fillId="0" borderId="1" xfId="2" applyNumberFormat="1" applyFont="1" applyFill="1" applyBorder="1" applyAlignment="1">
      <alignment horizontal="center"/>
    </xf>
    <xf numFmtId="2" fontId="5" fillId="0" borderId="2" xfId="2" applyNumberFormat="1" applyFont="1" applyFill="1" applyBorder="1" applyAlignment="1">
      <alignment horizontal="center"/>
    </xf>
    <xf numFmtId="2" fontId="5" fillId="0" borderId="3" xfId="2" applyNumberFormat="1" applyFont="1" applyFill="1" applyBorder="1" applyAlignment="1">
      <alignment horizontal="center"/>
    </xf>
    <xf numFmtId="2" fontId="5" fillId="0" borderId="4" xfId="2" applyNumberFormat="1" applyFont="1" applyFill="1" applyBorder="1" applyAlignment="1">
      <alignment horizontal="center"/>
    </xf>
    <xf numFmtId="0" fontId="6" fillId="0" borderId="0" xfId="2" applyFont="1" applyFill="1" applyAlignment="1"/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Alignment="1"/>
    <xf numFmtId="16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/>
    <xf numFmtId="9" fontId="8" fillId="0" borderId="0" xfId="0" applyNumberFormat="1" applyFont="1" applyFill="1" applyAlignment="1">
      <alignment horizontal="center" vertical="center"/>
    </xf>
    <xf numFmtId="165" fontId="4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2" fontId="3" fillId="0" borderId="0" xfId="2" applyNumberFormat="1" applyFont="1" applyFill="1" applyAlignment="1">
      <alignment horizontal="center" vertical="center"/>
    </xf>
    <xf numFmtId="10" fontId="11" fillId="0" borderId="7" xfId="0" applyNumberFormat="1" applyFont="1" applyFill="1" applyBorder="1" applyAlignment="1">
      <alignment horizontal="center" vertical="center" wrapText="1" readingOrder="1"/>
    </xf>
    <xf numFmtId="0" fontId="11" fillId="0" borderId="7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vertical="center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10" fontId="5" fillId="3" borderId="10" xfId="0" applyNumberFormat="1" applyFont="1" applyFill="1" applyBorder="1" applyAlignment="1" applyProtection="1">
      <alignment horizontal="center" vertical="center" wrapText="1"/>
      <protection hidden="1"/>
    </xf>
    <xf numFmtId="10" fontId="5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hidden="1"/>
    </xf>
    <xf numFmtId="0" fontId="12" fillId="3" borderId="14" xfId="0" applyFont="1" applyFill="1" applyBorder="1" applyAlignment="1" applyProtection="1">
      <alignment horizontal="center" vertical="center"/>
      <protection hidden="1"/>
    </xf>
    <xf numFmtId="166" fontId="9" fillId="0" borderId="15" xfId="1" applyNumberFormat="1" applyFont="1" applyFill="1" applyBorder="1" applyAlignment="1" applyProtection="1">
      <alignment horizontal="center" vertical="center"/>
      <protection hidden="1"/>
    </xf>
    <xf numFmtId="166" fontId="9" fillId="0" borderId="16" xfId="1" applyNumberFormat="1" applyFont="1" applyFill="1" applyBorder="1" applyAlignment="1" applyProtection="1">
      <alignment horizontal="center" vertical="center"/>
      <protection hidden="1"/>
    </xf>
    <xf numFmtId="0" fontId="9" fillId="0" borderId="1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horizontal="center" vertical="center"/>
      <protection hidden="1"/>
    </xf>
    <xf numFmtId="0" fontId="12" fillId="3" borderId="18" xfId="0" applyFont="1" applyFill="1" applyBorder="1" applyAlignment="1" applyProtection="1">
      <alignment horizontal="center" vertical="center"/>
      <protection hidden="1"/>
    </xf>
    <xf numFmtId="10" fontId="4" fillId="0" borderId="15" xfId="1" applyNumberFormat="1" applyFont="1" applyFill="1" applyBorder="1" applyAlignment="1" applyProtection="1">
      <alignment horizontal="center" vertical="center" wrapText="1"/>
      <protection hidden="1"/>
    </xf>
    <xf numFmtId="10" fontId="4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8" fillId="0" borderId="6" xfId="0" applyFont="1" applyFill="1" applyBorder="1"/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166" fontId="4" fillId="0" borderId="15" xfId="1" applyNumberFormat="1" applyFont="1" applyFill="1" applyBorder="1" applyAlignment="1" applyProtection="1">
      <alignment horizontal="center" vertical="center"/>
      <protection hidden="1"/>
    </xf>
    <xf numFmtId="166" fontId="4" fillId="0" borderId="16" xfId="1" applyNumberFormat="1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9" fontId="1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6" xfId="0" applyFont="1" applyFill="1" applyBorder="1" applyAlignment="1" applyProtection="1">
      <alignment horizontal="center" vertical="center" wrapText="1" readingOrder="1"/>
      <protection locked="0"/>
    </xf>
    <xf numFmtId="166" fontId="14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9" fillId="3" borderId="15" xfId="1" applyNumberFormat="1" applyFont="1" applyFill="1" applyBorder="1" applyAlignment="1" applyProtection="1">
      <alignment horizontal="center" vertical="center"/>
    </xf>
    <xf numFmtId="1" fontId="9" fillId="3" borderId="16" xfId="1" applyNumberFormat="1" applyFont="1" applyFill="1" applyBorder="1" applyAlignment="1" applyProtection="1">
      <alignment horizontal="center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9" fontId="4" fillId="0" borderId="0" xfId="0" applyNumberFormat="1" applyFont="1" applyFill="1" applyAlignment="1">
      <alignment horizontal="center" vertical="center"/>
    </xf>
    <xf numFmtId="10" fontId="9" fillId="0" borderId="15" xfId="1" applyNumberFormat="1" applyFont="1" applyFill="1" applyBorder="1" applyAlignment="1" applyProtection="1">
      <alignment horizontal="center" vertical="center" wrapText="1"/>
      <protection hidden="1"/>
    </xf>
    <xf numFmtId="10" fontId="9" fillId="0" borderId="16" xfId="1" applyNumberFormat="1" applyFont="1" applyFill="1" applyBorder="1" applyAlignment="1" applyProtection="1">
      <alignment horizontal="center" vertical="center" wrapText="1"/>
      <protection hidden="1"/>
    </xf>
    <xf numFmtId="10" fontId="9" fillId="0" borderId="6" xfId="1" applyNumberFormat="1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10" fontId="4" fillId="0" borderId="15" xfId="0" applyNumberFormat="1" applyFont="1" applyFill="1" applyBorder="1" applyAlignment="1" applyProtection="1">
      <alignment horizontal="center" vertical="center"/>
      <protection hidden="1"/>
    </xf>
    <xf numFmtId="10" fontId="4" fillId="0" borderId="16" xfId="0" applyNumberFormat="1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9" fontId="6" fillId="0" borderId="0" xfId="2" applyNumberFormat="1" applyFont="1" applyFill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9" fontId="9" fillId="3" borderId="8" xfId="0" applyNumberFormat="1" applyFont="1" applyFill="1" applyBorder="1" applyAlignment="1">
      <alignment horizontal="center" vertical="center"/>
    </xf>
    <xf numFmtId="9" fontId="9" fillId="3" borderId="9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4" xfId="0" applyFont="1" applyFill="1" applyBorder="1" applyAlignment="1">
      <alignment vertical="center"/>
    </xf>
    <xf numFmtId="9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4" fontId="15" fillId="0" borderId="0" xfId="0" applyNumberFormat="1" applyFont="1" applyFill="1" applyProtection="1">
      <protection locked="0"/>
    </xf>
    <xf numFmtId="2" fontId="5" fillId="0" borderId="20" xfId="2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3" fillId="0" borderId="6" xfId="2" applyFont="1" applyFill="1" applyBorder="1" applyAlignment="1" applyProtection="1">
      <alignment horizontal="center" vertical="center"/>
      <protection locked="0"/>
    </xf>
    <xf numFmtId="0" fontId="4" fillId="0" borderId="15" xfId="2" applyFont="1" applyFill="1" applyBorder="1" applyAlignment="1" applyProtection="1">
      <alignment horizontal="center" vertical="center"/>
      <protection locked="0"/>
    </xf>
    <xf numFmtId="0" fontId="4" fillId="0" borderId="21" xfId="3" applyFont="1" applyFill="1" applyBorder="1" applyAlignment="1" applyProtection="1">
      <alignment horizontal="center" vertical="center" wrapText="1"/>
      <protection locked="0"/>
    </xf>
    <xf numFmtId="0" fontId="4" fillId="0" borderId="22" xfId="3" applyFont="1" applyFill="1" applyBorder="1" applyAlignment="1" applyProtection="1">
      <alignment horizontal="center" vertical="center" wrapText="1"/>
      <protection locked="0"/>
    </xf>
    <xf numFmtId="0" fontId="4" fillId="0" borderId="22" xfId="3" applyFont="1" applyFill="1" applyBorder="1" applyAlignment="1" applyProtection="1">
      <alignment vertical="center" wrapText="1"/>
      <protection locked="0"/>
    </xf>
    <xf numFmtId="0" fontId="3" fillId="0" borderId="6" xfId="2" applyFont="1" applyFill="1" applyBorder="1" applyAlignment="1" applyProtection="1">
      <alignment horizontal="center" vertical="center" wrapText="1"/>
      <protection hidden="1"/>
    </xf>
    <xf numFmtId="0" fontId="3" fillId="0" borderId="23" xfId="2" applyFont="1" applyFill="1" applyBorder="1" applyAlignment="1" applyProtection="1">
      <alignment horizontal="center" vertical="center"/>
      <protection hidden="1"/>
    </xf>
    <xf numFmtId="0" fontId="4" fillId="0" borderId="24" xfId="3" applyFont="1" applyFill="1" applyBorder="1" applyAlignment="1" applyProtection="1">
      <alignment horizontal="center" vertical="center" wrapText="1"/>
      <protection locked="0"/>
    </xf>
    <xf numFmtId="0" fontId="4" fillId="0" borderId="6" xfId="3" applyFont="1" applyFill="1" applyBorder="1" applyAlignment="1" applyProtection="1">
      <alignment horizontal="center" vertical="center" wrapText="1"/>
      <protection locked="0"/>
    </xf>
    <xf numFmtId="0" fontId="4" fillId="0" borderId="6" xfId="3" applyFont="1" applyFill="1" applyBorder="1" applyAlignment="1" applyProtection="1">
      <alignment vertical="center" wrapText="1"/>
      <protection locked="0"/>
    </xf>
    <xf numFmtId="0" fontId="3" fillId="0" borderId="25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Alignment="1" applyProtection="1">
      <alignment horizontal="center"/>
      <protection locked="0"/>
    </xf>
    <xf numFmtId="0" fontId="10" fillId="2" borderId="26" xfId="2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31" xfId="2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 wrapText="1"/>
    </xf>
    <xf numFmtId="0" fontId="9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3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0" fontId="16" fillId="0" borderId="0" xfId="4" applyFont="1" applyFill="1" applyAlignment="1">
      <alignment vertical="center"/>
    </xf>
    <xf numFmtId="0" fontId="3" fillId="0" borderId="6" xfId="2" applyFont="1" applyFill="1" applyBorder="1" applyAlignment="1" applyProtection="1">
      <alignment vertical="center"/>
      <protection locked="0"/>
    </xf>
    <xf numFmtId="0" fontId="3" fillId="0" borderId="6" xfId="2" applyFont="1" applyFill="1" applyBorder="1" applyAlignment="1">
      <alignment horizontal="center"/>
    </xf>
    <xf numFmtId="0" fontId="3" fillId="0" borderId="15" xfId="2" applyFont="1" applyFill="1" applyBorder="1" applyAlignment="1">
      <alignment horizontal="center"/>
    </xf>
    <xf numFmtId="0" fontId="4" fillId="0" borderId="0" xfId="2" applyFont="1" applyFill="1" applyAlignment="1" applyProtection="1">
      <alignment horizontal="center" vertical="center"/>
      <protection locked="0"/>
    </xf>
    <xf numFmtId="0" fontId="3" fillId="0" borderId="6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8" fillId="0" borderId="0" xfId="2" applyFont="1" applyFill="1" applyAlignment="1" applyProtection="1">
      <alignment horizontal="center" vertical="center"/>
      <protection locked="0"/>
    </xf>
    <xf numFmtId="0" fontId="4" fillId="0" borderId="22" xfId="3" applyFont="1" applyFill="1" applyBorder="1" applyAlignment="1" applyProtection="1">
      <alignment horizontal="center" vertical="center" wrapText="1"/>
      <protection locked="0"/>
    </xf>
    <xf numFmtId="0" fontId="4" fillId="0" borderId="6" xfId="3" applyFont="1" applyFill="1" applyBorder="1" applyAlignment="1" applyProtection="1">
      <alignment horizontal="left" vertical="center" wrapText="1"/>
      <protection hidden="1"/>
    </xf>
    <xf numFmtId="0" fontId="4" fillId="0" borderId="25" xfId="3" applyFont="1" applyFill="1" applyBorder="1" applyAlignment="1" applyProtection="1">
      <alignment horizontal="center" vertical="center" wrapText="1"/>
      <protection hidden="1"/>
    </xf>
    <xf numFmtId="0" fontId="4" fillId="0" borderId="6" xfId="3" applyFont="1" applyFill="1" applyBorder="1" applyAlignment="1" applyProtection="1">
      <alignment horizontal="center" vertical="center" wrapText="1"/>
      <protection locked="0"/>
    </xf>
    <xf numFmtId="0" fontId="10" fillId="2" borderId="8" xfId="2" applyFont="1" applyFill="1" applyBorder="1" applyAlignment="1">
      <alignment horizontal="center" vertical="center"/>
    </xf>
    <xf numFmtId="0" fontId="10" fillId="2" borderId="33" xfId="2" applyFont="1" applyFill="1" applyBorder="1" applyAlignment="1">
      <alignment horizontal="center" vertical="center"/>
    </xf>
    <xf numFmtId="0" fontId="10" fillId="2" borderId="34" xfId="2" applyFont="1" applyFill="1" applyBorder="1" applyAlignment="1">
      <alignment horizontal="center" vertical="center"/>
    </xf>
    <xf numFmtId="0" fontId="17" fillId="0" borderId="0" xfId="4" applyFont="1" applyFill="1" applyAlignment="1">
      <alignment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32" xfId="2" applyFont="1" applyFill="1" applyBorder="1" applyAlignment="1">
      <alignment horizontal="center" vertical="center"/>
    </xf>
    <xf numFmtId="0" fontId="18" fillId="0" borderId="0" xfId="2" applyFont="1" applyFill="1" applyAlignment="1">
      <alignment horizontal="left" vertical="center"/>
    </xf>
    <xf numFmtId="0" fontId="19" fillId="0" borderId="0" xfId="3" applyFont="1" applyFill="1" applyAlignment="1">
      <alignment horizontal="center" vertical="center" wrapText="1"/>
    </xf>
    <xf numFmtId="0" fontId="10" fillId="2" borderId="35" xfId="2" applyFont="1" applyFill="1" applyBorder="1" applyAlignment="1">
      <alignment horizontal="center" vertical="center"/>
    </xf>
    <xf numFmtId="0" fontId="10" fillId="2" borderId="36" xfId="2" applyFont="1" applyFill="1" applyBorder="1" applyAlignment="1">
      <alignment horizontal="center" vertical="center"/>
    </xf>
    <xf numFmtId="0" fontId="10" fillId="2" borderId="37" xfId="2" applyFont="1" applyFill="1" applyBorder="1" applyAlignment="1">
      <alignment horizontal="center" vertical="center"/>
    </xf>
    <xf numFmtId="0" fontId="3" fillId="0" borderId="0" xfId="2" applyFont="1" applyFill="1" applyAlignment="1" applyProtection="1">
      <alignment horizontal="center" vertical="center"/>
      <protection locked="0"/>
    </xf>
    <xf numFmtId="0" fontId="3" fillId="0" borderId="6" xfId="2" applyFont="1" applyFill="1" applyBorder="1" applyAlignment="1" applyProtection="1">
      <alignment horizontal="left" vertical="center" wrapText="1"/>
      <protection hidden="1"/>
    </xf>
    <xf numFmtId="0" fontId="3" fillId="0" borderId="0" xfId="2" applyFont="1" applyFill="1" applyAlignment="1">
      <alignment horizontal="center"/>
    </xf>
    <xf numFmtId="0" fontId="3" fillId="0" borderId="6" xfId="2" applyFont="1" applyFill="1" applyBorder="1" applyAlignment="1">
      <alignment vertical="center"/>
    </xf>
    <xf numFmtId="0" fontId="9" fillId="0" borderId="14" xfId="3" applyFont="1" applyFill="1" applyBorder="1" applyAlignment="1">
      <alignment horizontal="center" vertical="center" wrapText="1"/>
    </xf>
    <xf numFmtId="1" fontId="4" fillId="0" borderId="15" xfId="3" applyNumberFormat="1" applyFont="1" applyFill="1" applyBorder="1" applyAlignment="1" applyProtection="1">
      <alignment horizontal="left" vertical="center" wrapText="1"/>
      <protection hidden="1"/>
    </xf>
    <xf numFmtId="1" fontId="4" fillId="0" borderId="19" xfId="3" applyNumberFormat="1" applyFont="1" applyFill="1" applyBorder="1" applyAlignment="1" applyProtection="1">
      <alignment horizontal="left" vertical="center" wrapText="1"/>
      <protection hidden="1"/>
    </xf>
    <xf numFmtId="1" fontId="4" fillId="0" borderId="16" xfId="3" applyNumberFormat="1" applyFont="1" applyFill="1" applyBorder="1" applyAlignment="1" applyProtection="1">
      <alignment horizontal="left" vertical="center" wrapText="1"/>
      <protection hidden="1"/>
    </xf>
    <xf numFmtId="164" fontId="9" fillId="3" borderId="6" xfId="3" applyNumberFormat="1" applyFont="1" applyFill="1" applyBorder="1" applyAlignment="1" applyProtection="1">
      <alignment vertical="center" wrapText="1"/>
      <protection hidden="1"/>
    </xf>
    <xf numFmtId="164" fontId="4" fillId="0" borderId="15" xfId="3" applyNumberFormat="1" applyFont="1" applyFill="1" applyBorder="1" applyAlignment="1" applyProtection="1">
      <alignment horizontal="left" vertical="center" wrapText="1"/>
      <protection hidden="1"/>
    </xf>
    <xf numFmtId="164" fontId="4" fillId="0" borderId="19" xfId="3" applyNumberFormat="1" applyFont="1" applyFill="1" applyBorder="1" applyAlignment="1" applyProtection="1">
      <alignment horizontal="left" vertical="center" wrapText="1"/>
      <protection hidden="1"/>
    </xf>
    <xf numFmtId="164" fontId="4" fillId="0" borderId="16" xfId="3" applyNumberFormat="1" applyFont="1" applyFill="1" applyBorder="1" applyAlignment="1" applyProtection="1">
      <alignment horizontal="left" vertical="center" wrapText="1"/>
      <protection hidden="1"/>
    </xf>
    <xf numFmtId="0" fontId="9" fillId="3" borderId="6" xfId="3" applyFont="1" applyFill="1" applyBorder="1" applyAlignment="1" applyProtection="1">
      <alignment horizontal="left" vertical="center" wrapText="1"/>
      <protection hidden="1"/>
    </xf>
    <xf numFmtId="0" fontId="4" fillId="0" borderId="15" xfId="3" applyFont="1" applyFill="1" applyBorder="1" applyAlignment="1" applyProtection="1">
      <alignment horizontal="left" vertical="center" wrapText="1"/>
      <protection hidden="1"/>
    </xf>
    <xf numFmtId="0" fontId="4" fillId="0" borderId="19" xfId="3" applyFont="1" applyFill="1" applyBorder="1" applyAlignment="1" applyProtection="1">
      <alignment horizontal="left" vertical="center" wrapText="1"/>
      <protection hidden="1"/>
    </xf>
    <xf numFmtId="0" fontId="4" fillId="0" borderId="16" xfId="3" applyFont="1" applyFill="1" applyBorder="1" applyAlignment="1" applyProtection="1">
      <alignment horizontal="left" vertical="center" wrapText="1"/>
      <protection hidden="1"/>
    </xf>
    <xf numFmtId="0" fontId="9" fillId="3" borderId="6" xfId="3" applyFont="1" applyFill="1" applyBorder="1" applyAlignment="1" applyProtection="1">
      <alignment vertical="center" wrapText="1"/>
      <protection hidden="1"/>
    </xf>
    <xf numFmtId="0" fontId="4" fillId="0" borderId="8" xfId="3" applyFont="1" applyFill="1" applyBorder="1" applyAlignment="1" applyProtection="1">
      <alignment horizontal="left" vertical="center" wrapText="1"/>
      <protection hidden="1"/>
    </xf>
    <xf numFmtId="0" fontId="4" fillId="0" borderId="33" xfId="3" applyFont="1" applyFill="1" applyBorder="1" applyAlignment="1" applyProtection="1">
      <alignment horizontal="left" vertical="center" wrapText="1"/>
      <protection hidden="1"/>
    </xf>
    <xf numFmtId="0" fontId="4" fillId="0" borderId="9" xfId="3" applyFont="1" applyFill="1" applyBorder="1" applyAlignment="1" applyProtection="1">
      <alignment horizontal="left" vertical="center" wrapText="1"/>
      <protection hidden="1"/>
    </xf>
    <xf numFmtId="2" fontId="3" fillId="0" borderId="0" xfId="2" applyNumberFormat="1" applyFont="1" applyFill="1"/>
    <xf numFmtId="0" fontId="4" fillId="0" borderId="17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3" fillId="0" borderId="33" xfId="2" applyFont="1" applyFill="1" applyBorder="1"/>
    <xf numFmtId="14" fontId="8" fillId="0" borderId="8" xfId="0" applyNumberFormat="1" applyFont="1" applyFill="1" applyBorder="1" applyAlignment="1">
      <alignment horizontal="center" vertical="center" wrapText="1"/>
    </xf>
    <xf numFmtId="14" fontId="8" fillId="0" borderId="33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/>
    </xf>
    <xf numFmtId="14" fontId="8" fillId="0" borderId="17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4" fontId="8" fillId="0" borderId="18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67" fontId="8" fillId="0" borderId="8" xfId="0" applyNumberFormat="1" applyFont="1" applyFill="1" applyBorder="1" applyAlignment="1">
      <alignment horizontal="center" vertical="center" wrapText="1"/>
    </xf>
    <xf numFmtId="167" fontId="8" fillId="0" borderId="33" xfId="0" applyNumberFormat="1" applyFont="1" applyFill="1" applyBorder="1" applyAlignment="1">
      <alignment horizontal="center" vertical="center" wrapText="1"/>
    </xf>
    <xf numFmtId="167" fontId="8" fillId="0" borderId="9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7" fontId="8" fillId="0" borderId="17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Fill="1" applyBorder="1" applyAlignment="1">
      <alignment horizontal="center" vertical="center" wrapText="1"/>
    </xf>
    <xf numFmtId="167" fontId="8" fillId="0" borderId="18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 3" xfId="4" xr:uid="{7C9A84BA-B0D3-4451-97C9-AA9F09AD1A71}"/>
    <cellStyle name="Normal 2 3 3" xfId="2" xr:uid="{1733C7C8-7272-4F2B-89D2-ABE712867E2D}"/>
    <cellStyle name="Normal 3 3" xfId="3" xr:uid="{784A1F47-C9E3-40A1-80EA-E8A1F1E937D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Q$76" noThreeD="1"/>
</file>

<file path=xl/ctrlProps/ctrlProp10.xml><?xml version="1.0" encoding="utf-8"?>
<formControlPr xmlns="http://schemas.microsoft.com/office/spreadsheetml/2009/9/main" objectType="Radio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firstButton="1" fmlaLink="$Q$62" noThreeD="1"/>
</file>

<file path=xl/ctrlProps/ctrlProp102.xml><?xml version="1.0" encoding="utf-8"?>
<formControlPr xmlns="http://schemas.microsoft.com/office/spreadsheetml/2009/9/main" objectType="Radio" noThreeD="1"/>
</file>

<file path=xl/ctrlProps/ctrlProp103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checked="Checked" noThreeD="1"/>
</file>

<file path=xl/ctrlProps/ctrlProp12.xml><?xml version="1.0" encoding="utf-8"?>
<formControlPr xmlns="http://schemas.microsoft.com/office/spreadsheetml/2009/9/main" objectType="Radio" firstButton="1" fmlaLink="$Q$88" noThreeD="1"/>
</file>

<file path=xl/ctrlProps/ctrlProp13.xml><?xml version="1.0" encoding="utf-8"?>
<formControlPr xmlns="http://schemas.microsoft.com/office/spreadsheetml/2009/9/main" objectType="Radio" checked="Checked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firstButton="1" fmlaLink="$Q$89" noThreeD="1"/>
</file>

<file path=xl/ctrlProps/ctrlProp16.xml><?xml version="1.0" encoding="utf-8"?>
<formControlPr xmlns="http://schemas.microsoft.com/office/spreadsheetml/2009/9/main" objectType="Radio" checked="Checked" noThreeD="1"/>
</file>

<file path=xl/ctrlProps/ctrlProp17.xml><?xml version="1.0" encoding="utf-8"?>
<formControlPr xmlns="http://schemas.microsoft.com/office/spreadsheetml/2009/9/main" objectType="Radio" noThreeD="1"/>
</file>

<file path=xl/ctrlProps/ctrlProp18.xml><?xml version="1.0" encoding="utf-8"?>
<formControlPr xmlns="http://schemas.microsoft.com/office/spreadsheetml/2009/9/main" objectType="Radio" checked="Checked" firstButton="1" fmlaLink="$Q$90" noThreeD="1"/>
</file>

<file path=xl/ctrlProps/ctrlProp19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checked="Checked" noThreeD="1"/>
</file>

<file path=xl/ctrlProps/ctrlProp20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Q$47" noThreeD="1"/>
</file>

<file path=xl/ctrlProps/ctrlProp27.xml><?xml version="1.0" encoding="utf-8"?>
<formControlPr xmlns="http://schemas.microsoft.com/office/spreadsheetml/2009/9/main" objectType="Radio" noThreeD="1"/>
</file>

<file path=xl/ctrlProps/ctrlProp28.xml><?xml version="1.0" encoding="utf-8"?>
<formControlPr xmlns="http://schemas.microsoft.com/office/spreadsheetml/2009/9/main" objectType="Radio" noThreeD="1"/>
</file>

<file path=xl/ctrlProps/ctrlProp29.xml><?xml version="1.0" encoding="utf-8"?>
<formControlPr xmlns="http://schemas.microsoft.com/office/spreadsheetml/2009/9/main" objectType="Radio" firstButton="1" fmlaLink="$Q$48" noThreeD="1"/>
</file>

<file path=xl/ctrlProps/ctrlProp3.xml><?xml version="1.0" encoding="utf-8"?>
<formControlPr xmlns="http://schemas.microsoft.com/office/spreadsheetml/2009/9/main" objectType="Radio" noThreeD="1"/>
</file>

<file path=xl/ctrlProps/ctrlProp30.xml><?xml version="1.0" encoding="utf-8"?>
<formControlPr xmlns="http://schemas.microsoft.com/office/spreadsheetml/2009/9/main" objectType="Radio" checked="Checked" noThreeD="1"/>
</file>

<file path=xl/ctrlProps/ctrlProp31.xml><?xml version="1.0" encoding="utf-8"?>
<formControlPr xmlns="http://schemas.microsoft.com/office/spreadsheetml/2009/9/main" objectType="Radio" noThreeD="1"/>
</file>

<file path=xl/ctrlProps/ctrlProp32.xml><?xml version="1.0" encoding="utf-8"?>
<formControlPr xmlns="http://schemas.microsoft.com/office/spreadsheetml/2009/9/main" objectType="Radio" firstButton="1" fmlaLink="$Q$49" noThreeD="1"/>
</file>

<file path=xl/ctrlProps/ctrlProp33.xml><?xml version="1.0" encoding="utf-8"?>
<formControlPr xmlns="http://schemas.microsoft.com/office/spreadsheetml/2009/9/main" objectType="Radio" checked="Checked" noThreeD="1"/>
</file>

<file path=xl/ctrlProps/ctrlProp34.xml><?xml version="1.0" encoding="utf-8"?>
<formControlPr xmlns="http://schemas.microsoft.com/office/spreadsheetml/2009/9/main" objectType="Radio" noThreeD="1"/>
</file>

<file path=xl/ctrlProps/ctrlProp35.xml><?xml version="1.0" encoding="utf-8"?>
<formControlPr xmlns="http://schemas.microsoft.com/office/spreadsheetml/2009/9/main" objectType="Radio" firstButton="1" fmlaLink="$Q$50" noThreeD="1"/>
</file>

<file path=xl/ctrlProps/ctrlProp36.xml><?xml version="1.0" encoding="utf-8"?>
<formControlPr xmlns="http://schemas.microsoft.com/office/spreadsheetml/2009/9/main" objectType="Radio" checked="Checked" noThreeD="1"/>
</file>

<file path=xl/ctrlProps/ctrlProp37.xml><?xml version="1.0" encoding="utf-8"?>
<formControlPr xmlns="http://schemas.microsoft.com/office/spreadsheetml/2009/9/main" objectType="Radio" noThreeD="1"/>
</file>

<file path=xl/ctrlProps/ctrlProp38.xml><?xml version="1.0" encoding="utf-8"?>
<formControlPr xmlns="http://schemas.microsoft.com/office/spreadsheetml/2009/9/main" objectType="Radio" firstButton="1" fmlaLink="$Q$51" noThreeD="1"/>
</file>

<file path=xl/ctrlProps/ctrlProp39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noThreeD="1"/>
</file>

<file path=xl/ctrlProps/ctrlProp41.xml><?xml version="1.0" encoding="utf-8"?>
<formControlPr xmlns="http://schemas.microsoft.com/office/spreadsheetml/2009/9/main" objectType="Radio" firstButton="1" fmlaLink="$Q$52" noThreeD="1"/>
</file>

<file path=xl/ctrlProps/ctrlProp42.xml><?xml version="1.0" encoding="utf-8"?>
<formControlPr xmlns="http://schemas.microsoft.com/office/spreadsheetml/2009/9/main" objectType="Radio" noThreeD="1"/>
</file>

<file path=xl/ctrlProps/ctrlProp43.xml><?xml version="1.0" encoding="utf-8"?>
<formControlPr xmlns="http://schemas.microsoft.com/office/spreadsheetml/2009/9/main" objectType="Radio" noThreeD="1"/>
</file>

<file path=xl/ctrlProps/ctrlProp44.xml><?xml version="1.0" encoding="utf-8"?>
<formControlPr xmlns="http://schemas.microsoft.com/office/spreadsheetml/2009/9/main" objectType="Radio" firstButton="1" fmlaLink="$Q$63" noThreeD="1"/>
</file>

<file path=xl/ctrlProps/ctrlProp45.xml><?xml version="1.0" encoding="utf-8"?>
<formControlPr xmlns="http://schemas.microsoft.com/office/spreadsheetml/2009/9/main" objectType="Radio" noThreeD="1"/>
</file>

<file path=xl/ctrlProps/ctrlProp46.xml><?xml version="1.0" encoding="utf-8"?>
<formControlPr xmlns="http://schemas.microsoft.com/office/spreadsheetml/2009/9/main" objectType="Radio" noThreeD="1"/>
</file>

<file path=xl/ctrlProps/ctrlProp47.xml><?xml version="1.0" encoding="utf-8"?>
<formControlPr xmlns="http://schemas.microsoft.com/office/spreadsheetml/2009/9/main" objectType="Radio" firstButton="1" fmlaLink="$Q$64" noThreeD="1"/>
</file>

<file path=xl/ctrlProps/ctrlProp48.xml><?xml version="1.0" encoding="utf-8"?>
<formControlPr xmlns="http://schemas.microsoft.com/office/spreadsheetml/2009/9/main" objectType="Radio" noThreeD="1"/>
</file>

<file path=xl/ctrlProps/ctrlProp49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fmlaLink="$Q$77" noThreeD="1"/>
</file>

<file path=xl/ctrlProps/ctrlProp50.xml><?xml version="1.0" encoding="utf-8"?>
<formControlPr xmlns="http://schemas.microsoft.com/office/spreadsheetml/2009/9/main" objectType="Radio" firstButton="1" fmlaLink="$Q$46" noThreeD="1"/>
</file>

<file path=xl/ctrlProps/ctrlProp51.xml><?xml version="1.0" encoding="utf-8"?>
<formControlPr xmlns="http://schemas.microsoft.com/office/spreadsheetml/2009/9/main" objectType="Radio" noThreeD="1"/>
</file>

<file path=xl/ctrlProps/ctrlProp52.xml><?xml version="1.0" encoding="utf-8"?>
<formControlPr xmlns="http://schemas.microsoft.com/office/spreadsheetml/2009/9/main" objectType="Radio" checked="Checked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firstButton="1" fmlaLink="$Q$65" noThreeD="1"/>
</file>

<file path=xl/ctrlProps/ctrlProp55.xml><?xml version="1.0" encoding="utf-8"?>
<formControlPr xmlns="http://schemas.microsoft.com/office/spreadsheetml/2009/9/main" objectType="Radio" noThreeD="1"/>
</file>

<file path=xl/ctrlProps/ctrlProp56.xml><?xml version="1.0" encoding="utf-8"?>
<formControlPr xmlns="http://schemas.microsoft.com/office/spreadsheetml/2009/9/main" objectType="Radio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fmlaLink="$Q$53" noThreeD="1"/>
</file>

<file path=xl/ctrlProps/ctrlProp66.xml><?xml version="1.0" encoding="utf-8"?>
<formControlPr xmlns="http://schemas.microsoft.com/office/spreadsheetml/2009/9/main" objectType="Radio" noThreeD="1"/>
</file>

<file path=xl/ctrlProps/ctrlProp67.xml><?xml version="1.0" encoding="utf-8"?>
<formControlPr xmlns="http://schemas.microsoft.com/office/spreadsheetml/2009/9/main" objectType="Radio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fmlaLink="$Q$54" noThreeD="1"/>
</file>

<file path=xl/ctrlProps/ctrlProp7.xml><?xml version="1.0" encoding="utf-8"?>
<formControlPr xmlns="http://schemas.microsoft.com/office/spreadsheetml/2009/9/main" objectType="Radio" noThreeD="1"/>
</file>

<file path=xl/ctrlProps/ctrlProp70.xml><?xml version="1.0" encoding="utf-8"?>
<formControlPr xmlns="http://schemas.microsoft.com/office/spreadsheetml/2009/9/main" objectType="Radio" noThreeD="1"/>
</file>

<file path=xl/ctrlProps/ctrlProp71.xml><?xml version="1.0" encoding="utf-8"?>
<formControlPr xmlns="http://schemas.microsoft.com/office/spreadsheetml/2009/9/main" objectType="Radio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fmlaLink="$Q$55" noThreeD="1"/>
</file>

<file path=xl/ctrlProps/ctrlProp74.xml><?xml version="1.0" encoding="utf-8"?>
<formControlPr xmlns="http://schemas.microsoft.com/office/spreadsheetml/2009/9/main" objectType="Radio" noThreeD="1"/>
</file>

<file path=xl/ctrlProps/ctrlProp75.xml><?xml version="1.0" encoding="utf-8"?>
<formControlPr xmlns="http://schemas.microsoft.com/office/spreadsheetml/2009/9/main" objectType="Radio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Radio" firstButton="1" fmlaLink="$Q$56" noThreeD="1"/>
</file>

<file path=xl/ctrlProps/ctrlProp78.xml><?xml version="1.0" encoding="utf-8"?>
<formControlPr xmlns="http://schemas.microsoft.com/office/spreadsheetml/2009/9/main" objectType="Radio" noThreeD="1"/>
</file>

<file path=xl/ctrlProps/ctrlProp79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fmlaLink="$Q$57" noThreeD="1"/>
</file>

<file path=xl/ctrlProps/ctrlProp82.xml><?xml version="1.0" encoding="utf-8"?>
<formControlPr xmlns="http://schemas.microsoft.com/office/spreadsheetml/2009/9/main" objectType="Radio" noThreeD="1"/>
</file>

<file path=xl/ctrlProps/ctrlProp83.xml><?xml version="1.0" encoding="utf-8"?>
<formControlPr xmlns="http://schemas.microsoft.com/office/spreadsheetml/2009/9/main" objectType="Radio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fmlaLink="$Q$58" noThreeD="1"/>
</file>

<file path=xl/ctrlProps/ctrlProp86.xml><?xml version="1.0" encoding="utf-8"?>
<formControlPr xmlns="http://schemas.microsoft.com/office/spreadsheetml/2009/9/main" objectType="Radio" noThreeD="1"/>
</file>

<file path=xl/ctrlProps/ctrlProp87.xml><?xml version="1.0" encoding="utf-8"?>
<formControlPr xmlns="http://schemas.microsoft.com/office/spreadsheetml/2009/9/main" objectType="Radio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firstButton="1" fmlaLink="$Q$59" noThreeD="1"/>
</file>

<file path=xl/ctrlProps/ctrlProp9.xml><?xml version="1.0" encoding="utf-8"?>
<formControlPr xmlns="http://schemas.microsoft.com/office/spreadsheetml/2009/9/main" objectType="Radio" firstButton="1" fmlaLink="$Q$78" noThreeD="1"/>
</file>

<file path=xl/ctrlProps/ctrlProp90.xml><?xml version="1.0" encoding="utf-8"?>
<formControlPr xmlns="http://schemas.microsoft.com/office/spreadsheetml/2009/9/main" objectType="Radio" noThreeD="1"/>
</file>

<file path=xl/ctrlProps/ctrlProp91.xml><?xml version="1.0" encoding="utf-8"?>
<formControlPr xmlns="http://schemas.microsoft.com/office/spreadsheetml/2009/9/main" objectType="Radio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firstButton="1" fmlaLink="$Q$60" noThreeD="1"/>
</file>

<file path=xl/ctrlProps/ctrlProp94.xml><?xml version="1.0" encoding="utf-8"?>
<formControlPr xmlns="http://schemas.microsoft.com/office/spreadsheetml/2009/9/main" objectType="Radio" noThreeD="1"/>
</file>

<file path=xl/ctrlProps/ctrlProp95.xml><?xml version="1.0" encoding="utf-8"?>
<formControlPr xmlns="http://schemas.microsoft.com/office/spreadsheetml/2009/9/main" objectType="Radio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fmlaLink="$Q$61" noThreeD="1"/>
</file>

<file path=xl/ctrlProps/ctrlProp98.xml><?xml version="1.0" encoding="utf-8"?>
<formControlPr xmlns="http://schemas.microsoft.com/office/spreadsheetml/2009/9/main" objectType="Radio" noThreeD="1"/>
</file>

<file path=xl/ctrlProps/ctrlProp99.xml><?xml version="1.0" encoding="utf-8"?>
<formControlPr xmlns="http://schemas.microsoft.com/office/spreadsheetml/2009/9/main" objectType="Radio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209550</xdr:colOff>
          <xdr:row>75</xdr:row>
          <xdr:rowOff>276225</xdr:rowOff>
        </xdr:from>
        <xdr:ext cx="219075" cy="257175"/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48CB72E-CD39-484A-9377-72FE2B0AC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180975</xdr:colOff>
          <xdr:row>75</xdr:row>
          <xdr:rowOff>276225</xdr:rowOff>
        </xdr:from>
        <xdr:ext cx="219075" cy="257175"/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8B095EF-20EA-49EA-90BA-2CECD77C22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200025</xdr:colOff>
          <xdr:row>75</xdr:row>
          <xdr:rowOff>276225</xdr:rowOff>
        </xdr:from>
        <xdr:ext cx="219075" cy="257175"/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35D56F3-CE81-4B5E-8CB5-9A9E1524E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75</xdr:row>
          <xdr:rowOff>0</xdr:rowOff>
        </xdr:from>
        <xdr:ext cx="1774031" cy="821531"/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CAE9690-4036-4527-9438-90C7684AFC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209550</xdr:colOff>
          <xdr:row>76</xdr:row>
          <xdr:rowOff>266700</xdr:rowOff>
        </xdr:from>
        <xdr:ext cx="266700" cy="285750"/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1DBB87C-7E3E-4424-8A75-ADAC16D3AF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76</xdr:row>
          <xdr:rowOff>266700</xdr:rowOff>
        </xdr:from>
        <xdr:ext cx="266700" cy="285750"/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42A4AB2-CF94-41C2-99E3-7032DEB35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76</xdr:row>
          <xdr:rowOff>276225</xdr:rowOff>
        </xdr:from>
        <xdr:ext cx="266700" cy="285750"/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EB269D69-6AE9-40A3-ABF4-4CAA8FF919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76</xdr:row>
          <xdr:rowOff>0</xdr:rowOff>
        </xdr:from>
        <xdr:ext cx="1774031" cy="821531"/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879B788-3BC6-4CA4-8977-23192D324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219075</xdr:colOff>
          <xdr:row>77</xdr:row>
          <xdr:rowOff>219075</xdr:rowOff>
        </xdr:from>
        <xdr:ext cx="228600" cy="257175"/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B3A4623-F7EA-4547-84A3-6E935B140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77</xdr:row>
          <xdr:rowOff>219075</xdr:rowOff>
        </xdr:from>
        <xdr:ext cx="228600" cy="257175"/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EE30EB-454B-4B41-9648-30D8452FF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77</xdr:row>
          <xdr:rowOff>219075</xdr:rowOff>
        </xdr:from>
        <xdr:ext cx="228600" cy="257175"/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1280D99D-9EB0-48E5-A9D0-7CD52A44B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200025</xdr:colOff>
          <xdr:row>87</xdr:row>
          <xdr:rowOff>209550</xdr:rowOff>
        </xdr:from>
        <xdr:ext cx="304800" cy="314325"/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01F067F-E3B0-4CD5-9AC5-AD50B2D387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87</xdr:row>
          <xdr:rowOff>219075</xdr:rowOff>
        </xdr:from>
        <xdr:ext cx="304800" cy="314325"/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B601E5C6-7631-4993-9B36-E8621DDEF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180975</xdr:colOff>
          <xdr:row>87</xdr:row>
          <xdr:rowOff>219075</xdr:rowOff>
        </xdr:from>
        <xdr:ext cx="304800" cy="314325"/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71C9451A-7F59-4227-99E5-99FEBBBB8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88</xdr:row>
          <xdr:rowOff>247650</xdr:rowOff>
        </xdr:from>
        <xdr:ext cx="304800" cy="314325"/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5864F3E2-FB8C-42B5-98E4-7929BECEC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88</xdr:row>
          <xdr:rowOff>247650</xdr:rowOff>
        </xdr:from>
        <xdr:ext cx="304800" cy="314325"/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95C76888-2BEA-4971-AFAE-AAB7E9C43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180975</xdr:colOff>
          <xdr:row>88</xdr:row>
          <xdr:rowOff>247650</xdr:rowOff>
        </xdr:from>
        <xdr:ext cx="304800" cy="314325"/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93AE36A7-2E0C-42AF-9745-59F0D7939E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200025</xdr:colOff>
          <xdr:row>89</xdr:row>
          <xdr:rowOff>219075</xdr:rowOff>
        </xdr:from>
        <xdr:ext cx="304800" cy="304800"/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72F01A7F-49F8-4516-B71C-02CBE2B8CF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89</xdr:row>
          <xdr:rowOff>219075</xdr:rowOff>
        </xdr:from>
        <xdr:ext cx="304800" cy="304800"/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EB194138-FDBD-456E-B3B0-6F2ADE21D9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171450</xdr:colOff>
          <xdr:row>89</xdr:row>
          <xdr:rowOff>219075</xdr:rowOff>
        </xdr:from>
        <xdr:ext cx="304800" cy="304800"/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D80D9BA-4AE2-4068-B013-2DE4DCA2F6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46</xdr:row>
          <xdr:rowOff>0</xdr:rowOff>
        </xdr:from>
        <xdr:ext cx="1774031" cy="333375"/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5F094020-AC9E-4164-8583-8F2C73EBB9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47</xdr:row>
          <xdr:rowOff>0</xdr:rowOff>
        </xdr:from>
        <xdr:ext cx="1774031" cy="321468"/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438B2272-1ABF-4A7F-A271-6000DA081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51</xdr:row>
          <xdr:rowOff>0</xdr:rowOff>
        </xdr:from>
        <xdr:ext cx="1774031" cy="333375"/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36BBBAA2-A760-4C09-86BA-25D06A4A3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62</xdr:row>
          <xdr:rowOff>0</xdr:rowOff>
        </xdr:from>
        <xdr:ext cx="1774031" cy="321469"/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DD8777B9-46AF-4840-B075-754D6A0B81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63</xdr:row>
          <xdr:rowOff>0</xdr:rowOff>
        </xdr:from>
        <xdr:ext cx="1774031" cy="333375"/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296171D2-E581-4FE4-AE40-E14592AF2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46</xdr:row>
          <xdr:rowOff>57150</xdr:rowOff>
        </xdr:from>
        <xdr:ext cx="304800" cy="219075"/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2EFA6BEC-3105-457F-8ED9-AB38FBFF15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46</xdr:row>
          <xdr:rowOff>57150</xdr:rowOff>
        </xdr:from>
        <xdr:ext cx="304800" cy="219075"/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519A1822-22EC-4ED3-843F-82D4C327C9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46</xdr:row>
          <xdr:rowOff>57150</xdr:rowOff>
        </xdr:from>
        <xdr:ext cx="304800" cy="219075"/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FE3984BB-EA9C-4000-9838-A8B0CF573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180975</xdr:colOff>
          <xdr:row>47</xdr:row>
          <xdr:rowOff>47625</xdr:rowOff>
        </xdr:from>
        <xdr:ext cx="304800" cy="219075"/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8E1C7948-D72C-4A02-89D7-F6114C84BD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47</xdr:row>
          <xdr:rowOff>47625</xdr:rowOff>
        </xdr:from>
        <xdr:ext cx="304800" cy="219075"/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E394CC82-C490-4877-91E3-E20762C02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47</xdr:row>
          <xdr:rowOff>47625</xdr:rowOff>
        </xdr:from>
        <xdr:ext cx="304800" cy="219075"/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6B1DEF61-15B3-4A98-A3DB-77607839B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180975</xdr:colOff>
          <xdr:row>48</xdr:row>
          <xdr:rowOff>47625</xdr:rowOff>
        </xdr:from>
        <xdr:ext cx="304800" cy="219075"/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79E73A2F-09F3-4B95-9F55-91B69D0DA4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48</xdr:row>
          <xdr:rowOff>47625</xdr:rowOff>
        </xdr:from>
        <xdr:ext cx="304800" cy="219075"/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3CB550EE-161A-405C-9CDD-A3766AD167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200025</xdr:colOff>
          <xdr:row>48</xdr:row>
          <xdr:rowOff>47625</xdr:rowOff>
        </xdr:from>
        <xdr:ext cx="304800" cy="219075"/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42549156-991F-4F43-89E4-3411146FF7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49</xdr:row>
          <xdr:rowOff>38100</xdr:rowOff>
        </xdr:from>
        <xdr:ext cx="304800" cy="219075"/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6920D127-4B90-44DB-8FDD-A845F40557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200025</xdr:colOff>
          <xdr:row>49</xdr:row>
          <xdr:rowOff>38100</xdr:rowOff>
        </xdr:from>
        <xdr:ext cx="304800" cy="219075"/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809EFF18-D54E-46FC-989C-C76E37F25A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200025</xdr:colOff>
          <xdr:row>49</xdr:row>
          <xdr:rowOff>38100</xdr:rowOff>
        </xdr:from>
        <xdr:ext cx="304800" cy="219075"/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60297EFD-15BD-482C-8BCE-599EDA8B3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50</xdr:row>
          <xdr:rowOff>47625</xdr:rowOff>
        </xdr:from>
        <xdr:ext cx="314325" cy="219075"/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B0D7790D-8FB3-4506-B60F-D85202FD3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200025</xdr:colOff>
          <xdr:row>50</xdr:row>
          <xdr:rowOff>47625</xdr:rowOff>
        </xdr:from>
        <xdr:ext cx="314325" cy="219075"/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7C44982A-8697-48ED-91F2-9A0FB83FDE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50</xdr:row>
          <xdr:rowOff>47625</xdr:rowOff>
        </xdr:from>
        <xdr:ext cx="314325" cy="219075"/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B81581A5-910F-43DC-9C23-5D02598668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51</xdr:row>
          <xdr:rowOff>47625</xdr:rowOff>
        </xdr:from>
        <xdr:ext cx="304800" cy="219075"/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EEF51E3C-0DF1-462A-A2CE-A485CB425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51</xdr:row>
          <xdr:rowOff>47625</xdr:rowOff>
        </xdr:from>
        <xdr:ext cx="304800" cy="219075"/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9B3A7C7C-BB9F-4B99-8C8E-96EAEA6844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51</xdr:row>
          <xdr:rowOff>47625</xdr:rowOff>
        </xdr:from>
        <xdr:ext cx="304800" cy="219075"/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B2215230-D171-4480-8106-1FC6783F2C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62</xdr:row>
          <xdr:rowOff>57150</xdr:rowOff>
        </xdr:from>
        <xdr:ext cx="304800" cy="219075"/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BE8692FE-FE04-44BE-94BB-7A6015B59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62</xdr:row>
          <xdr:rowOff>57150</xdr:rowOff>
        </xdr:from>
        <xdr:ext cx="304800" cy="219075"/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679C1C77-F9C1-458A-A353-58703272F5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180975</xdr:colOff>
          <xdr:row>62</xdr:row>
          <xdr:rowOff>57150</xdr:rowOff>
        </xdr:from>
        <xdr:ext cx="304800" cy="219075"/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FCD6B5C9-FADD-4CF3-9D30-273E404ED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180975</xdr:colOff>
          <xdr:row>63</xdr:row>
          <xdr:rowOff>57150</xdr:rowOff>
        </xdr:from>
        <xdr:ext cx="304800" cy="219075"/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288B71FB-D154-438F-8D20-798511635B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63</xdr:row>
          <xdr:rowOff>57150</xdr:rowOff>
        </xdr:from>
        <xdr:ext cx="304800" cy="219075"/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88B91155-97E8-4C0E-BB43-41BF023DCB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180975</xdr:colOff>
          <xdr:row>63</xdr:row>
          <xdr:rowOff>57150</xdr:rowOff>
        </xdr:from>
        <xdr:ext cx="304800" cy="219075"/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47EA3BC3-3081-4DA5-8BD1-0B7D3B011C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180975</xdr:colOff>
          <xdr:row>45</xdr:row>
          <xdr:rowOff>57150</xdr:rowOff>
        </xdr:from>
        <xdr:ext cx="304800" cy="219075"/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8319CCCA-D846-42F5-BB37-BCBB388521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45</xdr:row>
          <xdr:rowOff>47625</xdr:rowOff>
        </xdr:from>
        <xdr:ext cx="304800" cy="219075"/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7DB2386C-7339-40A1-A8E7-A7B32E4AC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45</xdr:row>
          <xdr:rowOff>47625</xdr:rowOff>
        </xdr:from>
        <xdr:ext cx="304800" cy="219075"/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865C503B-953D-4EDF-A101-5F6E42C30D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64</xdr:row>
          <xdr:rowOff>0</xdr:rowOff>
        </xdr:from>
        <xdr:ext cx="1774031" cy="321468"/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4561110-13F5-43FD-AED5-45296CDB62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180975</xdr:colOff>
          <xdr:row>64</xdr:row>
          <xdr:rowOff>47625</xdr:rowOff>
        </xdr:from>
        <xdr:ext cx="314325" cy="219075"/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EA002FDF-C800-430F-B67D-D496B95AEA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64</xdr:row>
          <xdr:rowOff>47625</xdr:rowOff>
        </xdr:from>
        <xdr:ext cx="314325" cy="219075"/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E3A843E5-F220-4E2C-9AA3-00548D0C5A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180975</xdr:colOff>
          <xdr:row>64</xdr:row>
          <xdr:rowOff>47625</xdr:rowOff>
        </xdr:from>
        <xdr:ext cx="314325" cy="219075"/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C4C6123A-E063-4FDB-9099-A26B9B03D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xdr:twoCellAnchor>
    <xdr:from>
      <xdr:col>61</xdr:col>
      <xdr:colOff>61058</xdr:colOff>
      <xdr:row>15</xdr:row>
      <xdr:rowOff>283507</xdr:rowOff>
    </xdr:from>
    <xdr:to>
      <xdr:col>61</xdr:col>
      <xdr:colOff>659423</xdr:colOff>
      <xdr:row>18</xdr:row>
      <xdr:rowOff>14853</xdr:rowOff>
    </xdr:to>
    <xdr:sp macro="" textlink="">
      <xdr:nvSpPr>
        <xdr:cNvPr id="58" name="2 Flecha derecha">
          <a:extLst>
            <a:ext uri="{FF2B5EF4-FFF2-40B4-BE49-F238E27FC236}">
              <a16:creationId xmlns:a16="http://schemas.microsoft.com/office/drawing/2014/main" id="{F11386E3-DE41-4367-8EF9-AD4E6CAFAAF0}"/>
            </a:ext>
          </a:extLst>
        </xdr:cNvPr>
        <xdr:cNvSpPr/>
      </xdr:nvSpPr>
      <xdr:spPr bwMode="auto">
        <a:xfrm>
          <a:off x="46543058" y="2588557"/>
          <a:ext cx="598365" cy="340946"/>
        </a:xfrm>
        <a:prstGeom prst="rightArrow">
          <a:avLst/>
        </a:prstGeom>
        <a:solidFill>
          <a:schemeClr val="tx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twoCellAnchor>
    <xdr:from>
      <xdr:col>61</xdr:col>
      <xdr:colOff>61060</xdr:colOff>
      <xdr:row>44</xdr:row>
      <xdr:rowOff>85526</xdr:rowOff>
    </xdr:from>
    <xdr:to>
      <xdr:col>61</xdr:col>
      <xdr:colOff>659425</xdr:colOff>
      <xdr:row>46</xdr:row>
      <xdr:rowOff>122179</xdr:rowOff>
    </xdr:to>
    <xdr:sp macro="" textlink="">
      <xdr:nvSpPr>
        <xdr:cNvPr id="59" name="101 Flecha derecha">
          <a:extLst>
            <a:ext uri="{FF2B5EF4-FFF2-40B4-BE49-F238E27FC236}">
              <a16:creationId xmlns:a16="http://schemas.microsoft.com/office/drawing/2014/main" id="{37789640-EEE1-4A15-B3BD-730C22665E57}"/>
            </a:ext>
          </a:extLst>
        </xdr:cNvPr>
        <xdr:cNvSpPr/>
      </xdr:nvSpPr>
      <xdr:spPr bwMode="auto">
        <a:xfrm>
          <a:off x="46543060" y="7210226"/>
          <a:ext cx="598365" cy="360503"/>
        </a:xfrm>
        <a:prstGeom prst="rightArrow">
          <a:avLst/>
        </a:prstGeom>
        <a:solidFill>
          <a:schemeClr val="tx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oneCellAnchor>
    <xdr:from>
      <xdr:col>61</xdr:col>
      <xdr:colOff>696058</xdr:colOff>
      <xdr:row>40</xdr:row>
      <xdr:rowOff>61035</xdr:rowOff>
    </xdr:from>
    <xdr:ext cx="3033346" cy="1820679"/>
    <xdr:pic>
      <xdr:nvPicPr>
        <xdr:cNvPr id="60" name="106 Imagen">
          <a:extLst>
            <a:ext uri="{FF2B5EF4-FFF2-40B4-BE49-F238E27FC236}">
              <a16:creationId xmlns:a16="http://schemas.microsoft.com/office/drawing/2014/main" id="{632443E5-4CA1-4A22-B895-5532F0DC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8058" y="6538035"/>
          <a:ext cx="3033346" cy="182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61</xdr:col>
      <xdr:colOff>61060</xdr:colOff>
      <xdr:row>75</xdr:row>
      <xdr:rowOff>24458</xdr:rowOff>
    </xdr:from>
    <xdr:to>
      <xdr:col>61</xdr:col>
      <xdr:colOff>659425</xdr:colOff>
      <xdr:row>76</xdr:row>
      <xdr:rowOff>61112</xdr:rowOff>
    </xdr:to>
    <xdr:sp macro="" textlink="">
      <xdr:nvSpPr>
        <xdr:cNvPr id="61" name="107 Flecha derecha">
          <a:extLst>
            <a:ext uri="{FF2B5EF4-FFF2-40B4-BE49-F238E27FC236}">
              <a16:creationId xmlns:a16="http://schemas.microsoft.com/office/drawing/2014/main" id="{E8F93E2F-9D1D-49B0-9B93-30A8BCD53523}"/>
            </a:ext>
          </a:extLst>
        </xdr:cNvPr>
        <xdr:cNvSpPr/>
      </xdr:nvSpPr>
      <xdr:spPr bwMode="auto">
        <a:xfrm>
          <a:off x="46543060" y="12168833"/>
          <a:ext cx="598365" cy="198579"/>
        </a:xfrm>
        <a:prstGeom prst="rightArrow">
          <a:avLst/>
        </a:prstGeom>
        <a:solidFill>
          <a:schemeClr val="tx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xdr:oneCellAnchor>
    <xdr:from>
      <xdr:col>61</xdr:col>
      <xdr:colOff>683846</xdr:colOff>
      <xdr:row>70</xdr:row>
      <xdr:rowOff>73262</xdr:rowOff>
    </xdr:from>
    <xdr:ext cx="3033346" cy="1962892"/>
    <xdr:pic>
      <xdr:nvPicPr>
        <xdr:cNvPr id="62" name="73 Imagen">
          <a:extLst>
            <a:ext uri="{FF2B5EF4-FFF2-40B4-BE49-F238E27FC236}">
              <a16:creationId xmlns:a16="http://schemas.microsoft.com/office/drawing/2014/main" id="{A7DE3FBD-0674-4FB8-AEA6-510FD543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5846" y="11408012"/>
          <a:ext cx="3033346" cy="196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61</xdr:col>
      <xdr:colOff>91344</xdr:colOff>
      <xdr:row>86</xdr:row>
      <xdr:rowOff>140223</xdr:rowOff>
    </xdr:from>
    <xdr:to>
      <xdr:col>61</xdr:col>
      <xdr:colOff>689709</xdr:colOff>
      <xdr:row>88</xdr:row>
      <xdr:rowOff>5915</xdr:rowOff>
    </xdr:to>
    <xdr:sp macro="" textlink="">
      <xdr:nvSpPr>
        <xdr:cNvPr id="63" name="75 Flecha derecha">
          <a:extLst>
            <a:ext uri="{FF2B5EF4-FFF2-40B4-BE49-F238E27FC236}">
              <a16:creationId xmlns:a16="http://schemas.microsoft.com/office/drawing/2014/main" id="{F49B2AFF-DCDE-4C8B-8DFD-713BE6ACD3D4}"/>
            </a:ext>
          </a:extLst>
        </xdr:cNvPr>
        <xdr:cNvSpPr/>
      </xdr:nvSpPr>
      <xdr:spPr bwMode="auto">
        <a:xfrm>
          <a:off x="46573344" y="14065773"/>
          <a:ext cx="598365" cy="189542"/>
        </a:xfrm>
        <a:prstGeom prst="rightArrow">
          <a:avLst/>
        </a:prstGeom>
        <a:solidFill>
          <a:schemeClr val="tx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50</xdr:row>
          <xdr:rowOff>0</xdr:rowOff>
        </xdr:from>
        <xdr:ext cx="1774031" cy="321469"/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845879DC-C274-4D46-84D5-1C066A8B46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48</xdr:row>
          <xdr:rowOff>0</xdr:rowOff>
        </xdr:from>
        <xdr:ext cx="1774031" cy="321469"/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2D8008C5-3E8F-4D00-9FC6-6F39BB034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45</xdr:row>
          <xdr:rowOff>0</xdr:rowOff>
        </xdr:from>
        <xdr:ext cx="1783556" cy="333375"/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42B5D38-5C3F-4ABC-8992-93ED37F055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88</xdr:row>
          <xdr:rowOff>0</xdr:rowOff>
        </xdr:from>
        <xdr:ext cx="1774031" cy="821531"/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78E74351-CD22-4AAA-8BB4-DC108A9CC1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86</xdr:row>
          <xdr:rowOff>161925</xdr:rowOff>
        </xdr:from>
        <xdr:ext cx="1774031" cy="835819"/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9A69CE0-784B-4C7B-92A7-8FF0CC184B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77</xdr:row>
          <xdr:rowOff>0</xdr:rowOff>
        </xdr:from>
        <xdr:ext cx="1774031" cy="821531"/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B4FB6670-333A-494A-82CE-DDD10872C2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49</xdr:row>
          <xdr:rowOff>0</xdr:rowOff>
        </xdr:from>
        <xdr:ext cx="1774031" cy="333375"/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57B9E66A-677B-4327-84D5-706D55D32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xdr:oneCellAnchor>
    <xdr:from>
      <xdr:col>61</xdr:col>
      <xdr:colOff>705090</xdr:colOff>
      <xdr:row>83</xdr:row>
      <xdr:rowOff>12369</xdr:rowOff>
    </xdr:from>
    <xdr:ext cx="3063183" cy="1813130"/>
    <xdr:pic>
      <xdr:nvPicPr>
        <xdr:cNvPr id="71" name="76 Imagen">
          <a:extLst>
            <a:ext uri="{FF2B5EF4-FFF2-40B4-BE49-F238E27FC236}">
              <a16:creationId xmlns:a16="http://schemas.microsoft.com/office/drawing/2014/main" id="{DDB45AB5-0148-4522-841E-B8C7A5FC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7090" y="13452144"/>
          <a:ext cx="3063183" cy="181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</xdr:col>
      <xdr:colOff>693964</xdr:colOff>
      <xdr:row>12</xdr:row>
      <xdr:rowOff>81643</xdr:rowOff>
    </xdr:from>
    <xdr:ext cx="3018064" cy="1724026"/>
    <xdr:pic>
      <xdr:nvPicPr>
        <xdr:cNvPr id="72" name="79 Imagen">
          <a:extLst>
            <a:ext uri="{FF2B5EF4-FFF2-40B4-BE49-F238E27FC236}">
              <a16:creationId xmlns:a16="http://schemas.microsoft.com/office/drawing/2014/main" id="{3989A940-345B-49B7-948A-B05EDFC4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5964" y="2024743"/>
          <a:ext cx="3018064" cy="1724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52</xdr:row>
          <xdr:rowOff>0</xdr:rowOff>
        </xdr:from>
        <xdr:ext cx="1774031" cy="333375"/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D2C5C951-7C0B-4243-B0B6-A733506E3A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52</xdr:row>
          <xdr:rowOff>47625</xdr:rowOff>
        </xdr:from>
        <xdr:ext cx="304800" cy="219075"/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FC38E974-2481-4A75-B667-B3CF712868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52</xdr:row>
          <xdr:rowOff>47625</xdr:rowOff>
        </xdr:from>
        <xdr:ext cx="304800" cy="219075"/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9211F0D6-5B2A-4E61-ACC2-6301B4707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52</xdr:row>
          <xdr:rowOff>47625</xdr:rowOff>
        </xdr:from>
        <xdr:ext cx="304800" cy="219075"/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71ECF376-420D-48E0-90B9-5640F7A61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53</xdr:row>
          <xdr:rowOff>0</xdr:rowOff>
        </xdr:from>
        <xdr:ext cx="1774031" cy="333375"/>
        <xdr:sp macro="" textlink="">
          <xdr:nvSpPr>
            <xdr:cNvPr id="1095" name="Group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2F704CD9-DC23-45BB-B188-12AE6572FD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53</xdr:row>
          <xdr:rowOff>47625</xdr:rowOff>
        </xdr:from>
        <xdr:ext cx="304800" cy="219075"/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CA399A81-CA5D-44A1-B078-E3E68EF4B6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53</xdr:row>
          <xdr:rowOff>47625</xdr:rowOff>
        </xdr:from>
        <xdr:ext cx="304800" cy="219075"/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2E121686-B056-4FCF-95C6-E8ABE127A8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53</xdr:row>
          <xdr:rowOff>47625</xdr:rowOff>
        </xdr:from>
        <xdr:ext cx="304800" cy="219075"/>
        <xdr:sp macro="" textlink="">
          <xdr:nvSpPr>
            <xdr:cNvPr id="1098" name="Option 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C44D4FB0-9DF0-40B6-A8E1-57101FDE5F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54</xdr:row>
          <xdr:rowOff>0</xdr:rowOff>
        </xdr:from>
        <xdr:ext cx="1774031" cy="333375"/>
        <xdr:sp macro="" textlink="">
          <xdr:nvSpPr>
            <xdr:cNvPr id="1099" name="Group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87C00B97-9EF2-4181-B4AD-0A9D7B8198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54</xdr:row>
          <xdr:rowOff>47625</xdr:rowOff>
        </xdr:from>
        <xdr:ext cx="304800" cy="219075"/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24C0A5AC-533F-4E82-A23E-BDFE59ACB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54</xdr:row>
          <xdr:rowOff>47625</xdr:rowOff>
        </xdr:from>
        <xdr:ext cx="304800" cy="219075"/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3C14B60F-382B-4DC2-9CCC-957C00CDB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54</xdr:row>
          <xdr:rowOff>47625</xdr:rowOff>
        </xdr:from>
        <xdr:ext cx="304800" cy="219075"/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957A1785-D3F2-4480-95DA-BD4394885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55</xdr:row>
          <xdr:rowOff>0</xdr:rowOff>
        </xdr:from>
        <xdr:ext cx="1774031" cy="333375"/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EA8C73A5-3768-4996-B72C-0F9343ED5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55</xdr:row>
          <xdr:rowOff>47625</xdr:rowOff>
        </xdr:from>
        <xdr:ext cx="304800" cy="219075"/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8E2F009F-D191-48FA-BB01-7835D2B091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55</xdr:row>
          <xdr:rowOff>47625</xdr:rowOff>
        </xdr:from>
        <xdr:ext cx="304800" cy="219075"/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F86CC4BA-6D5A-436B-AA0A-95934FB26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55</xdr:row>
          <xdr:rowOff>47625</xdr:rowOff>
        </xdr:from>
        <xdr:ext cx="304800" cy="219075"/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2C1D831-8406-4429-ABF8-B73A54D90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56</xdr:row>
          <xdr:rowOff>0</xdr:rowOff>
        </xdr:from>
        <xdr:ext cx="1774031" cy="333375"/>
        <xdr:sp macro="" textlink="">
          <xdr:nvSpPr>
            <xdr:cNvPr id="1107" name="Group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AC5E352F-2644-4B25-8BF8-3D205F130E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56</xdr:row>
          <xdr:rowOff>47625</xdr:rowOff>
        </xdr:from>
        <xdr:ext cx="304800" cy="219075"/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8407A46C-FC6D-4028-A66A-649081CDE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56</xdr:row>
          <xdr:rowOff>47625</xdr:rowOff>
        </xdr:from>
        <xdr:ext cx="304800" cy="219075"/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80AB97A2-84BE-43DB-963A-A546C7853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56</xdr:row>
          <xdr:rowOff>47625</xdr:rowOff>
        </xdr:from>
        <xdr:ext cx="304800" cy="219075"/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FFAF1C94-A16E-42A6-AFB4-EC5928BA72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57</xdr:row>
          <xdr:rowOff>0</xdr:rowOff>
        </xdr:from>
        <xdr:ext cx="1774031" cy="333375"/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61E3FC24-83DF-45FB-A8CB-550A410DD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57</xdr:row>
          <xdr:rowOff>47625</xdr:rowOff>
        </xdr:from>
        <xdr:ext cx="304800" cy="219075"/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17A732CA-0AA1-4EB2-9991-3FC37A2C4D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57</xdr:row>
          <xdr:rowOff>47625</xdr:rowOff>
        </xdr:from>
        <xdr:ext cx="304800" cy="219075"/>
        <xdr:sp macro="" textlink="">
          <xdr:nvSpPr>
            <xdr:cNvPr id="1113" name="Option 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22C3E34B-838D-4689-AF45-16C87D3449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57</xdr:row>
          <xdr:rowOff>47625</xdr:rowOff>
        </xdr:from>
        <xdr:ext cx="304800" cy="219075"/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93C9B5F7-4087-4AD0-A302-2962B7B93B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58</xdr:row>
          <xdr:rowOff>0</xdr:rowOff>
        </xdr:from>
        <xdr:ext cx="1774031" cy="333375"/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629E1FF9-F892-4DAB-8691-948B73EA2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58</xdr:row>
          <xdr:rowOff>47625</xdr:rowOff>
        </xdr:from>
        <xdr:ext cx="304800" cy="219075"/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F19F8178-4E5C-459E-896B-8E5D001391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58</xdr:row>
          <xdr:rowOff>47625</xdr:rowOff>
        </xdr:from>
        <xdr:ext cx="304800" cy="219075"/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F02AC1E6-7E1F-43A2-8C65-61A090AD4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58</xdr:row>
          <xdr:rowOff>47625</xdr:rowOff>
        </xdr:from>
        <xdr:ext cx="304800" cy="219075"/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C78BF63A-6448-4DF0-8B77-8C579495D0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59</xdr:row>
          <xdr:rowOff>0</xdr:rowOff>
        </xdr:from>
        <xdr:ext cx="1774031" cy="333375"/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F707BA3F-C473-471A-8F6B-CFBBC550CA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59</xdr:row>
          <xdr:rowOff>47625</xdr:rowOff>
        </xdr:from>
        <xdr:ext cx="304800" cy="219075"/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283B6E5E-0EC8-46A4-822D-758E2043F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59</xdr:row>
          <xdr:rowOff>47625</xdr:rowOff>
        </xdr:from>
        <xdr:ext cx="304800" cy="219075"/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EF98468A-1B5D-420A-ABF4-81D95C543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59</xdr:row>
          <xdr:rowOff>47625</xdr:rowOff>
        </xdr:from>
        <xdr:ext cx="304800" cy="219075"/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371A9D4A-A71B-40CC-81FD-6906179872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60</xdr:row>
          <xdr:rowOff>0</xdr:rowOff>
        </xdr:from>
        <xdr:ext cx="1774031" cy="333375"/>
        <xdr:sp macro="" textlink="">
          <xdr:nvSpPr>
            <xdr:cNvPr id="1123" name="Group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4C7769CB-4F1D-416C-9919-FE64E95F3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60</xdr:row>
          <xdr:rowOff>47625</xdr:rowOff>
        </xdr:from>
        <xdr:ext cx="304800" cy="219075"/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23BA211C-C51A-4A44-AED3-1D6C76D97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60</xdr:row>
          <xdr:rowOff>47625</xdr:rowOff>
        </xdr:from>
        <xdr:ext cx="304800" cy="219075"/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9FCF01E8-C16F-4A79-915C-9C4010279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60</xdr:row>
          <xdr:rowOff>47625</xdr:rowOff>
        </xdr:from>
        <xdr:ext cx="304800" cy="219075"/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E33E25C8-82FE-4464-A749-15E8D9B53D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61</xdr:row>
          <xdr:rowOff>0</xdr:rowOff>
        </xdr:from>
        <xdr:ext cx="1774031" cy="333375"/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22E34799-9ACA-49EB-878C-CD39A3E75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190500</xdr:colOff>
          <xdr:row>61</xdr:row>
          <xdr:rowOff>47625</xdr:rowOff>
        </xdr:from>
        <xdr:ext cx="304800" cy="219075"/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19AE7138-4938-4FD6-9B36-D6798C13E4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190500</xdr:colOff>
          <xdr:row>61</xdr:row>
          <xdr:rowOff>47625</xdr:rowOff>
        </xdr:from>
        <xdr:ext cx="304800" cy="219075"/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D3655379-BA2E-4121-8850-1D0AB201F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190500</xdr:colOff>
          <xdr:row>61</xdr:row>
          <xdr:rowOff>47625</xdr:rowOff>
        </xdr:from>
        <xdr:ext cx="304800" cy="219075"/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E9DCD185-B6DC-4EC8-BA00-A2A4B5340F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xdr:oneCellAnchor>
    <xdr:from>
      <xdr:col>1</xdr:col>
      <xdr:colOff>11906</xdr:colOff>
      <xdr:row>0</xdr:row>
      <xdr:rowOff>190501</xdr:rowOff>
    </xdr:from>
    <xdr:ext cx="3070412" cy="398451"/>
    <xdr:pic>
      <xdr:nvPicPr>
        <xdr:cNvPr id="113" name="Imagen 112">
          <a:extLst>
            <a:ext uri="{FF2B5EF4-FFF2-40B4-BE49-F238E27FC236}">
              <a16:creationId xmlns:a16="http://schemas.microsoft.com/office/drawing/2014/main" id="{17A929A7-D91F-46AB-B99D-8136E4E51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3906" y="161926"/>
          <a:ext cx="3070412" cy="3984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rio%20Asignacion%20y%20Evaluac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.ED-01 ANTERIOR"/>
      <sheetName val="COMPT. TÉCNICAS"/>
      <sheetName val="COMPT. CONDUCTUALES"/>
      <sheetName val="FORM. CONS. ANTERIOR"/>
      <sheetName val="matriz"/>
      <sheetName val="EJEMPLO"/>
      <sheetName val="Asignación de Responsabilidades"/>
      <sheetName val="Hoja2"/>
      <sheetName val="Resultados de Evaluación"/>
      <sheetName val="Ref.Diccionario de Competencias"/>
      <sheetName val="MATRIZ DE VERBOS"/>
      <sheetName val="Hoja3"/>
      <sheetName val="Hoja1"/>
    </sheetNames>
    <sheetDataSet>
      <sheetData sheetId="0"/>
      <sheetData sheetId="1">
        <row r="33">
          <cell r="A33">
            <v>1</v>
          </cell>
        </row>
        <row r="34">
          <cell r="A34">
            <v>2</v>
          </cell>
        </row>
        <row r="35">
          <cell r="A35">
            <v>3</v>
          </cell>
        </row>
        <row r="36">
          <cell r="A36">
            <v>4</v>
          </cell>
        </row>
        <row r="37">
          <cell r="A37">
            <v>5</v>
          </cell>
        </row>
        <row r="38">
          <cell r="A38">
            <v>6</v>
          </cell>
        </row>
        <row r="39">
          <cell r="A39">
            <v>7</v>
          </cell>
        </row>
        <row r="40">
          <cell r="A40">
            <v>8</v>
          </cell>
        </row>
        <row r="41">
          <cell r="A41">
            <v>9</v>
          </cell>
        </row>
        <row r="42">
          <cell r="A42">
            <v>10</v>
          </cell>
        </row>
        <row r="43">
          <cell r="A43">
            <v>11</v>
          </cell>
        </row>
        <row r="44">
          <cell r="A44">
            <v>12</v>
          </cell>
        </row>
        <row r="45">
          <cell r="A45">
            <v>13</v>
          </cell>
        </row>
        <row r="46">
          <cell r="A46">
            <v>14</v>
          </cell>
        </row>
        <row r="47">
          <cell r="A47">
            <v>15</v>
          </cell>
        </row>
        <row r="48">
          <cell r="A48">
            <v>16</v>
          </cell>
        </row>
        <row r="49">
          <cell r="A49">
            <v>17</v>
          </cell>
        </row>
        <row r="50">
          <cell r="A50">
            <v>18</v>
          </cell>
        </row>
        <row r="51">
          <cell r="A51">
            <v>19</v>
          </cell>
        </row>
        <row r="52">
          <cell r="A52">
            <v>20</v>
          </cell>
        </row>
        <row r="53">
          <cell r="A53">
            <v>21</v>
          </cell>
        </row>
      </sheetData>
      <sheetData sheetId="2"/>
      <sheetData sheetId="3"/>
      <sheetData sheetId="4"/>
      <sheetData sheetId="5"/>
      <sheetData sheetId="6">
        <row r="65">
          <cell r="C65" t="e">
            <v>#N/A</v>
          </cell>
          <cell r="G65" t="e">
            <v>#N/A</v>
          </cell>
          <cell r="J65" t="e">
            <v>#N/A</v>
          </cell>
        </row>
        <row r="66">
          <cell r="C66" t="e">
            <v>#N/A</v>
          </cell>
          <cell r="G66" t="e">
            <v>#N/A</v>
          </cell>
          <cell r="J66" t="e">
            <v>#N/A</v>
          </cell>
        </row>
        <row r="67">
          <cell r="C67" t="e">
            <v>#N/A</v>
          </cell>
          <cell r="G67" t="e">
            <v>#N/A</v>
          </cell>
          <cell r="J67" t="e">
            <v>#N/A</v>
          </cell>
        </row>
        <row r="69">
          <cell r="C69" t="e">
            <v>#N/A</v>
          </cell>
          <cell r="G69" t="e">
            <v>#N/A</v>
          </cell>
          <cell r="J69" t="e">
            <v>#N/A</v>
          </cell>
        </row>
        <row r="70">
          <cell r="C70" t="e">
            <v>#N/A</v>
          </cell>
          <cell r="G70" t="e">
            <v>#N/A</v>
          </cell>
          <cell r="J70" t="e">
            <v>#N/A</v>
          </cell>
        </row>
        <row r="71">
          <cell r="C71" t="e">
            <v>#N/A</v>
          </cell>
          <cell r="G71" t="e">
            <v>#N/A</v>
          </cell>
          <cell r="J71" t="e">
            <v>#N/A</v>
          </cell>
        </row>
        <row r="80">
          <cell r="F80">
            <v>0</v>
          </cell>
          <cell r="O80">
            <v>0</v>
          </cell>
        </row>
        <row r="81">
          <cell r="F81">
            <v>0</v>
          </cell>
          <cell r="O81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omments" Target="../comments1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image" Target="../media/image1.png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80D2-5D0A-4556-85FD-69451ACA8C15}">
  <dimension ref="A1:BK149"/>
  <sheetViews>
    <sheetView showGridLines="0" tabSelected="1" view="pageBreakPreview" zoomScale="80" zoomScaleNormal="80" zoomScaleSheetLayoutView="80" workbookViewId="0">
      <selection activeCell="M3" sqref="M3:P4"/>
    </sheetView>
  </sheetViews>
  <sheetFormatPr baseColWidth="10" defaultColWidth="11.42578125" defaultRowHeight="12.75" customHeight="1" x14ac:dyDescent="0.2"/>
  <cols>
    <col min="1" max="1" width="5.85546875" style="3" customWidth="1"/>
    <col min="2" max="2" width="24.5703125" style="1" customWidth="1"/>
    <col min="3" max="3" width="17.5703125" style="1" customWidth="1"/>
    <col min="4" max="4" width="11.140625" style="1" customWidth="1"/>
    <col min="5" max="5" width="10.7109375" style="1" customWidth="1"/>
    <col min="6" max="6" width="12.42578125" style="1" customWidth="1"/>
    <col min="7" max="7" width="52.28515625" style="1" customWidth="1"/>
    <col min="8" max="9" width="8.7109375" style="1" customWidth="1"/>
    <col min="10" max="10" width="9.140625" style="1" customWidth="1"/>
    <col min="11" max="11" width="10.5703125" style="1" customWidth="1"/>
    <col min="12" max="12" width="9.7109375" style="1" customWidth="1"/>
    <col min="13" max="13" width="3.7109375" style="1" customWidth="1"/>
    <col min="14" max="14" width="4.85546875" style="1" customWidth="1"/>
    <col min="15" max="15" width="3.85546875" style="1" customWidth="1"/>
    <col min="16" max="16" width="6.28515625" style="1" customWidth="1"/>
    <col min="17" max="17" width="29.28515625" style="2" hidden="1" customWidth="1"/>
    <col min="18" max="18" width="7.7109375" style="1" hidden="1" customWidth="1"/>
    <col min="19" max="19" width="35.140625" style="1" hidden="1" customWidth="1"/>
    <col min="20" max="20" width="11.85546875" style="1" hidden="1" customWidth="1"/>
    <col min="21" max="21" width="23.42578125" style="1" hidden="1" customWidth="1"/>
    <col min="22" max="22" width="35.140625" style="1" hidden="1" customWidth="1"/>
    <col min="23" max="23" width="5.28515625" style="1" hidden="1" customWidth="1"/>
    <col min="24" max="61" width="11.42578125" style="1" hidden="1" customWidth="1"/>
    <col min="62" max="66" width="11.42578125" style="1" customWidth="1"/>
    <col min="67" max="73" width="0" style="1" hidden="1" customWidth="1"/>
    <col min="74" max="16384" width="11.42578125" style="1"/>
  </cols>
  <sheetData>
    <row r="1" spans="1:63" ht="17.25" customHeight="1" thickBot="1" x14ac:dyDescent="0.25">
      <c r="A1" s="195"/>
      <c r="B1" s="195"/>
      <c r="C1" s="195"/>
      <c r="D1" s="195"/>
      <c r="E1" s="194" t="s">
        <v>86</v>
      </c>
      <c r="F1" s="194"/>
      <c r="G1" s="194"/>
      <c r="H1" s="194"/>
      <c r="I1" s="194"/>
      <c r="J1" s="194"/>
      <c r="K1" s="200" t="s">
        <v>85</v>
      </c>
      <c r="L1" s="199"/>
      <c r="M1" s="207" t="s">
        <v>84</v>
      </c>
      <c r="N1" s="206"/>
      <c r="O1" s="206"/>
      <c r="P1" s="205"/>
      <c r="Q1" s="204" t="s">
        <v>83</v>
      </c>
    </row>
    <row r="2" spans="1:63" ht="12.75" customHeight="1" x14ac:dyDescent="0.2">
      <c r="A2" s="195"/>
      <c r="B2" s="195"/>
      <c r="C2" s="195"/>
      <c r="D2" s="195"/>
      <c r="E2" s="194"/>
      <c r="F2" s="194"/>
      <c r="G2" s="194"/>
      <c r="H2" s="194"/>
      <c r="I2" s="194"/>
      <c r="J2" s="194"/>
      <c r="K2" s="193"/>
      <c r="L2" s="192"/>
      <c r="M2" s="203"/>
      <c r="N2" s="202"/>
      <c r="O2" s="202"/>
      <c r="P2" s="201"/>
    </row>
    <row r="3" spans="1:63" ht="12.75" customHeight="1" x14ac:dyDescent="0.2">
      <c r="A3" s="195"/>
      <c r="B3" s="195"/>
      <c r="C3" s="195"/>
      <c r="D3" s="195"/>
      <c r="E3" s="194"/>
      <c r="F3" s="194"/>
      <c r="G3" s="194"/>
      <c r="H3" s="194"/>
      <c r="I3" s="194"/>
      <c r="J3" s="194"/>
      <c r="K3" s="200" t="s">
        <v>82</v>
      </c>
      <c r="L3" s="199"/>
      <c r="M3" s="198" t="s">
        <v>81</v>
      </c>
      <c r="N3" s="197"/>
      <c r="O3" s="197"/>
      <c r="P3" s="196"/>
    </row>
    <row r="4" spans="1:63" ht="16.5" customHeight="1" x14ac:dyDescent="0.2">
      <c r="A4" s="195"/>
      <c r="B4" s="195"/>
      <c r="C4" s="195"/>
      <c r="D4" s="195"/>
      <c r="E4" s="194"/>
      <c r="F4" s="194"/>
      <c r="G4" s="194"/>
      <c r="H4" s="194"/>
      <c r="I4" s="194"/>
      <c r="J4" s="194"/>
      <c r="K4" s="193"/>
      <c r="L4" s="192"/>
      <c r="M4" s="191"/>
      <c r="N4" s="190"/>
      <c r="O4" s="190"/>
      <c r="P4" s="189"/>
    </row>
    <row r="5" spans="1:63" ht="6.75" customHeight="1" x14ac:dyDescent="0.2">
      <c r="B5" s="188"/>
      <c r="C5" s="188"/>
    </row>
    <row r="6" spans="1:63" ht="20.25" customHeight="1" x14ac:dyDescent="0.2">
      <c r="A6" s="176" t="s">
        <v>80</v>
      </c>
      <c r="B6" s="176"/>
      <c r="C6" s="179">
        <f>'[1]Asignación de Responsabilidades'!P6</f>
        <v>0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7"/>
    </row>
    <row r="7" spans="1:63" ht="15.75" customHeight="1" x14ac:dyDescent="0.2">
      <c r="A7" s="176" t="s">
        <v>79</v>
      </c>
      <c r="B7" s="176"/>
      <c r="C7" s="187">
        <f>'[1]Asignación de Responsabilidades'!F6</f>
        <v>0</v>
      </c>
      <c r="D7" s="186"/>
      <c r="E7" s="186"/>
      <c r="F7" s="185"/>
      <c r="G7" s="180" t="s">
        <v>78</v>
      </c>
      <c r="H7" s="179">
        <f>'[1]Asignación de Responsabilidades'!F8</f>
        <v>0</v>
      </c>
      <c r="I7" s="178"/>
      <c r="J7" s="178"/>
      <c r="K7" s="178"/>
      <c r="L7" s="178"/>
      <c r="M7" s="178"/>
      <c r="N7" s="178"/>
      <c r="O7" s="178"/>
      <c r="P7" s="177"/>
      <c r="BK7" s="184"/>
    </row>
    <row r="8" spans="1:63" ht="15" customHeight="1" x14ac:dyDescent="0.2">
      <c r="A8" s="176"/>
      <c r="B8" s="176"/>
      <c r="C8" s="183"/>
      <c r="D8" s="182"/>
      <c r="E8" s="182"/>
      <c r="F8" s="181"/>
      <c r="G8" s="180" t="s">
        <v>77</v>
      </c>
      <c r="H8" s="179">
        <f>'[1]Asignación de Responsabilidades'!F9</f>
        <v>0</v>
      </c>
      <c r="I8" s="178"/>
      <c r="J8" s="178"/>
      <c r="K8" s="178"/>
      <c r="L8" s="178"/>
      <c r="M8" s="178"/>
      <c r="N8" s="178"/>
      <c r="O8" s="178"/>
      <c r="P8" s="177"/>
    </row>
    <row r="9" spans="1:63" ht="15.75" customHeight="1" x14ac:dyDescent="0.2">
      <c r="A9" s="176" t="s">
        <v>76</v>
      </c>
      <c r="B9" s="176"/>
      <c r="C9" s="175">
        <f>'[1]Asignación de Responsabilidades'!F7</f>
        <v>0</v>
      </c>
      <c r="D9" s="174"/>
      <c r="E9" s="174"/>
      <c r="F9" s="173"/>
      <c r="G9" s="172" t="s">
        <v>75</v>
      </c>
      <c r="H9" s="171">
        <f>'[1]Asignación de Responsabilidades'!F19</f>
        <v>0</v>
      </c>
      <c r="I9" s="170"/>
      <c r="J9" s="170"/>
      <c r="K9" s="170"/>
      <c r="L9" s="170"/>
      <c r="M9" s="170"/>
      <c r="N9" s="170"/>
      <c r="O9" s="170"/>
      <c r="P9" s="169"/>
    </row>
    <row r="10" spans="1:63" ht="12.75" hidden="1" customHeight="1" x14ac:dyDescent="0.2">
      <c r="A10" s="1"/>
    </row>
    <row r="11" spans="1:63" ht="12.75" hidden="1" customHeight="1" x14ac:dyDescent="0.2">
      <c r="A11" s="1"/>
    </row>
    <row r="12" spans="1:63" ht="12.75" hidden="1" customHeight="1" x14ac:dyDescent="0.2">
      <c r="A12" s="1"/>
    </row>
    <row r="13" spans="1:63" ht="9" customHeight="1" thickBot="1" x14ac:dyDescent="0.25">
      <c r="A13" s="168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</row>
    <row r="14" spans="1:63" s="13" customFormat="1" ht="12.75" customHeight="1" x14ac:dyDescent="0.2">
      <c r="A14" s="131" t="s">
        <v>74</v>
      </c>
      <c r="B14" s="130"/>
      <c r="C14" s="130"/>
      <c r="D14" s="130"/>
      <c r="E14" s="130"/>
      <c r="F14" s="130"/>
      <c r="G14" s="130"/>
      <c r="H14" s="130" t="s">
        <v>73</v>
      </c>
      <c r="I14" s="130"/>
      <c r="J14" s="130" t="s">
        <v>72</v>
      </c>
      <c r="K14" s="130"/>
      <c r="L14" s="130" t="s">
        <v>42</v>
      </c>
      <c r="M14" s="130"/>
      <c r="N14" s="130"/>
      <c r="O14" s="130"/>
      <c r="P14" s="129"/>
      <c r="Q14" s="14"/>
    </row>
    <row r="15" spans="1:63" s="13" customFormat="1" ht="9.75" customHeight="1" x14ac:dyDescent="0.2">
      <c r="A15" s="128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6"/>
      <c r="Q15" s="14"/>
    </row>
    <row r="16" spans="1:63" s="13" customFormat="1" ht="9.75" customHeight="1" x14ac:dyDescent="0.2">
      <c r="A16" s="128" t="s">
        <v>41</v>
      </c>
      <c r="B16" s="127" t="s">
        <v>71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6"/>
      <c r="Q16" s="14"/>
    </row>
    <row r="17" spans="1:22" s="13" customFormat="1" ht="10.5" customHeight="1" x14ac:dyDescent="0.2">
      <c r="A17" s="125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3"/>
      <c r="Q17" s="14"/>
    </row>
    <row r="18" spans="1:22" s="13" customFormat="1" ht="27.75" customHeight="1" x14ac:dyDescent="0.2">
      <c r="A18" s="121">
        <f>'[1]Asignación de Responsabilidades'!B22</f>
        <v>0</v>
      </c>
      <c r="B18" s="165">
        <f>+'[1]Asignación de Responsabilidades'!I22</f>
        <v>0</v>
      </c>
      <c r="C18" s="165"/>
      <c r="D18" s="165"/>
      <c r="E18" s="165"/>
      <c r="F18" s="165"/>
      <c r="G18" s="165"/>
      <c r="H18" s="119"/>
      <c r="I18" s="119"/>
      <c r="J18" s="119"/>
      <c r="K18" s="119"/>
      <c r="L18" s="119"/>
      <c r="M18" s="119"/>
      <c r="N18" s="119"/>
      <c r="O18" s="119"/>
      <c r="P18" s="118"/>
      <c r="Q18" s="147" t="str">
        <f>IF(J18=$U$20,0,IFERROR(IF(B18=0,"",(IF(H18=$S$18,$T$18-1,IF(H18=$S$19,$T$19-0.5,IF(H18=$S$20,$T$20-1,""))))+(IF(J18=$U$18,$V$18-1,IF(J18=$U$19,$V$19-0.5,IF(J18=$U$20,$V$20-1,""))))),""))</f>
        <v/>
      </c>
      <c r="R18" s="164"/>
      <c r="S18" s="143" t="s">
        <v>70</v>
      </c>
      <c r="T18" s="143">
        <v>3</v>
      </c>
      <c r="U18" s="143" t="s">
        <v>69</v>
      </c>
      <c r="V18" s="143">
        <v>3</v>
      </c>
    </row>
    <row r="19" spans="1:22" s="13" customFormat="1" ht="27.75" customHeight="1" x14ac:dyDescent="0.2">
      <c r="A19" s="121">
        <f>'[1]Asignación de Responsabilidades'!B23</f>
        <v>0</v>
      </c>
      <c r="B19" s="165">
        <f>+'[1]Asignación de Responsabilidades'!I23</f>
        <v>0</v>
      </c>
      <c r="C19" s="165"/>
      <c r="D19" s="165"/>
      <c r="E19" s="165"/>
      <c r="F19" s="165"/>
      <c r="G19" s="165"/>
      <c r="H19" s="119"/>
      <c r="I19" s="119"/>
      <c r="J19" s="119"/>
      <c r="K19" s="119"/>
      <c r="L19" s="119"/>
      <c r="M19" s="119"/>
      <c r="N19" s="119"/>
      <c r="O19" s="119"/>
      <c r="P19" s="118"/>
      <c r="Q19" s="147" t="str">
        <f>IF(J19=$U$20,0,IFERROR(IF(B19=0,"",(IF(H19=$S$18,$T$18-1,IF(H19=$S$19,$T$19-0.5,IF(H19=$S$20,$T$20-1,""))))+(IF(J19=$U$18,$V$18-1,IF(J19=$U$19,$V$19-0.5,IF(J19=$U$20,$V$20-1,""))))),""))</f>
        <v/>
      </c>
      <c r="R19" s="164"/>
      <c r="S19" s="143" t="s">
        <v>68</v>
      </c>
      <c r="T19" s="143">
        <v>2</v>
      </c>
      <c r="U19" s="143" t="s">
        <v>67</v>
      </c>
      <c r="V19" s="143">
        <v>2</v>
      </c>
    </row>
    <row r="20" spans="1:22" s="13" customFormat="1" ht="27.75" customHeight="1" x14ac:dyDescent="0.2">
      <c r="A20" s="121">
        <f>'[1]Asignación de Responsabilidades'!B24</f>
        <v>0</v>
      </c>
      <c r="B20" s="165">
        <f>+'[1]Asignación de Responsabilidades'!I24</f>
        <v>0</v>
      </c>
      <c r="C20" s="165"/>
      <c r="D20" s="165"/>
      <c r="E20" s="165"/>
      <c r="F20" s="165"/>
      <c r="G20" s="165"/>
      <c r="H20" s="119"/>
      <c r="I20" s="119"/>
      <c r="J20" s="119"/>
      <c r="K20" s="119"/>
      <c r="L20" s="119"/>
      <c r="M20" s="119"/>
      <c r="N20" s="119"/>
      <c r="O20" s="119"/>
      <c r="P20" s="118"/>
      <c r="Q20" s="147" t="str">
        <f>IF(J20=$U$20,0,IFERROR(IF(B20=0,"",(IF(H20=$S$18,$T$18-1,IF(H20=$S$19,$T$19-0.5,IF(H20=$S$20,$T$20-1,""))))+(IF(J20=$U$18,$V$18-1,IF(J20=$U$19,$V$19-0.5,IF(J20=$U$20,$V$20-1,""))))),""))</f>
        <v/>
      </c>
      <c r="R20" s="164"/>
      <c r="S20" s="140" t="s">
        <v>66</v>
      </c>
      <c r="T20" s="143">
        <v>1</v>
      </c>
      <c r="U20" s="167" t="s">
        <v>65</v>
      </c>
      <c r="V20" s="143">
        <v>1</v>
      </c>
    </row>
    <row r="21" spans="1:22" s="13" customFormat="1" ht="27.75" customHeight="1" x14ac:dyDescent="0.2">
      <c r="A21" s="121">
        <f>'[1]Asignación de Responsabilidades'!B25</f>
        <v>0</v>
      </c>
      <c r="B21" s="165">
        <f>+'[1]Asignación de Responsabilidades'!I25</f>
        <v>0</v>
      </c>
      <c r="C21" s="165"/>
      <c r="D21" s="165"/>
      <c r="E21" s="165"/>
      <c r="F21" s="165"/>
      <c r="G21" s="165"/>
      <c r="H21" s="119"/>
      <c r="I21" s="119"/>
      <c r="J21" s="119"/>
      <c r="K21" s="119"/>
      <c r="L21" s="119"/>
      <c r="M21" s="119"/>
      <c r="N21" s="119"/>
      <c r="O21" s="119"/>
      <c r="P21" s="118"/>
      <c r="Q21" s="147" t="str">
        <f>IF(J21=$U$20,0,IFERROR(IF(B21=0,"",(IF(H21=$S$18,$T$18-1,IF(H21=$S$19,$T$19-0.5,IF(H21=$S$20,$T$20-1,""))))+(IF(J21=$U$18,$V$18-1,IF(J21=$U$19,$V$19-0.5,IF(J21=$U$20,$V$20-1,""))))),""))</f>
        <v/>
      </c>
      <c r="R21" s="164"/>
      <c r="T21" s="3"/>
    </row>
    <row r="22" spans="1:22" s="13" customFormat="1" ht="27.75" customHeight="1" x14ac:dyDescent="0.2">
      <c r="A22" s="121">
        <f>'[1]Asignación de Responsabilidades'!B26</f>
        <v>0</v>
      </c>
      <c r="B22" s="165">
        <f>+'[1]Asignación de Responsabilidades'!I26</f>
        <v>0</v>
      </c>
      <c r="C22" s="165"/>
      <c r="D22" s="165"/>
      <c r="E22" s="165"/>
      <c r="F22" s="165"/>
      <c r="G22" s="165"/>
      <c r="H22" s="119"/>
      <c r="I22" s="119"/>
      <c r="J22" s="119"/>
      <c r="K22" s="119"/>
      <c r="L22" s="119"/>
      <c r="M22" s="119"/>
      <c r="N22" s="119"/>
      <c r="O22" s="119"/>
      <c r="P22" s="118"/>
      <c r="Q22" s="147" t="str">
        <f>IF(J22=$U$20,0,IFERROR(IF(B22=0,"",(IF(H22=$S$18,$T$18-1,IF(H22=$S$19,$T$19-0.5,IF(H22=$S$20,$T$20-1,""))))+(IF(J22=$U$18,$V$18-1,IF(J22=$U$19,$V$19-0.5,IF(J22=$U$20,$V$20-1,""))))),""))</f>
        <v/>
      </c>
      <c r="R22" s="164"/>
      <c r="S22" s="166"/>
      <c r="T22" s="3"/>
    </row>
    <row r="23" spans="1:22" s="13" customFormat="1" ht="27.75" customHeight="1" x14ac:dyDescent="0.2">
      <c r="A23" s="121">
        <f>'[1]Asignación de Responsabilidades'!B27</f>
        <v>0</v>
      </c>
      <c r="B23" s="165">
        <f>+'[1]Asignación de Responsabilidades'!I27</f>
        <v>0</v>
      </c>
      <c r="C23" s="165"/>
      <c r="D23" s="165"/>
      <c r="E23" s="165"/>
      <c r="F23" s="165"/>
      <c r="G23" s="165"/>
      <c r="H23" s="119"/>
      <c r="I23" s="119"/>
      <c r="J23" s="119"/>
      <c r="K23" s="119"/>
      <c r="L23" s="119"/>
      <c r="M23" s="119"/>
      <c r="N23" s="119"/>
      <c r="O23" s="119"/>
      <c r="P23" s="118"/>
      <c r="Q23" s="147" t="str">
        <f>IF(J23=$U$20,0,IFERROR(IF(B23=0,"",(IF(H23=$S$18,$T$18-1,IF(H23=$S$19,$T$19-0.5,IF(H23=$S$20,$T$20-1,""))))+(IF(J23=$U$18,$V$18-1,IF(J23=$U$19,$V$19-0.5,IF(J23=$U$20,$V$20-1,""))))),""))</f>
        <v/>
      </c>
      <c r="R23" s="164"/>
    </row>
    <row r="24" spans="1:22" s="13" customFormat="1" ht="27.75" customHeight="1" x14ac:dyDescent="0.2">
      <c r="A24" s="121">
        <f>'[1]Asignación de Responsabilidades'!B28</f>
        <v>0</v>
      </c>
      <c r="B24" s="165">
        <f>+'[1]Asignación de Responsabilidades'!I28</f>
        <v>0</v>
      </c>
      <c r="C24" s="165"/>
      <c r="D24" s="165"/>
      <c r="E24" s="165"/>
      <c r="F24" s="165"/>
      <c r="G24" s="165"/>
      <c r="H24" s="119"/>
      <c r="I24" s="119"/>
      <c r="J24" s="119"/>
      <c r="K24" s="119"/>
      <c r="L24" s="119"/>
      <c r="M24" s="119"/>
      <c r="N24" s="119"/>
      <c r="O24" s="119"/>
      <c r="P24" s="118"/>
      <c r="Q24" s="147" t="str">
        <f>IF(J24=$U$20,0,IFERROR(IF(B24=0,"",(IF(H24=$S$18,$T$18-1,IF(H24=$S$19,$T$19-0.5,IF(H24=$S$20,$T$20-1,""))))+(IF(J24=$U$18,$V$18-1,IF(J24=$U$19,$V$19-0.5,IF(J24=$U$20,$V$20-1,""))))),""))</f>
        <v/>
      </c>
      <c r="R24" s="164"/>
    </row>
    <row r="25" spans="1:22" s="13" customFormat="1" ht="27.75" customHeight="1" x14ac:dyDescent="0.2">
      <c r="A25" s="121">
        <f>'[1]Asignación de Responsabilidades'!B29</f>
        <v>0</v>
      </c>
      <c r="B25" s="165">
        <f>+'[1]Asignación de Responsabilidades'!I29</f>
        <v>0</v>
      </c>
      <c r="C25" s="165"/>
      <c r="D25" s="165"/>
      <c r="E25" s="165"/>
      <c r="F25" s="165"/>
      <c r="G25" s="165"/>
      <c r="H25" s="119"/>
      <c r="I25" s="119"/>
      <c r="J25" s="119"/>
      <c r="K25" s="119"/>
      <c r="L25" s="119"/>
      <c r="M25" s="119"/>
      <c r="N25" s="119"/>
      <c r="O25" s="119"/>
      <c r="P25" s="118"/>
      <c r="Q25" s="147" t="str">
        <f>IF(J25=$U$20,0,IFERROR(IF(B25=0,"",(IF(H25=$S$18,$T$18-1,IF(H25=$S$19,$T$19-0.5,IF(H25=$S$20,$T$20-1,""))))+(IF(J25=$U$18,$V$18-1,IF(J25=$U$19,$V$19-0.5,IF(J25=$U$20,$V$20-1,""))))),""))</f>
        <v/>
      </c>
      <c r="R25" s="164"/>
    </row>
    <row r="26" spans="1:22" s="13" customFormat="1" ht="27.75" customHeight="1" x14ac:dyDescent="0.2">
      <c r="A26" s="121">
        <f>'[1]Asignación de Responsabilidades'!B30</f>
        <v>0</v>
      </c>
      <c r="B26" s="165">
        <f>+'[1]Asignación de Responsabilidades'!I30</f>
        <v>0</v>
      </c>
      <c r="C26" s="165"/>
      <c r="D26" s="165"/>
      <c r="E26" s="165"/>
      <c r="F26" s="165"/>
      <c r="G26" s="165"/>
      <c r="H26" s="119"/>
      <c r="I26" s="119"/>
      <c r="J26" s="119"/>
      <c r="K26" s="119"/>
      <c r="L26" s="119"/>
      <c r="M26" s="119"/>
      <c r="N26" s="119"/>
      <c r="O26" s="119"/>
      <c r="P26" s="118"/>
      <c r="Q26" s="147" t="str">
        <f>IF(J26=$U$20,0,IFERROR(IF(B26=0,"",(IF(H26=$S$18,$T$18-1,IF(H26=$S$19,$T$19-0.5,IF(H26=$S$20,$T$20-1,""))))+(IF(J26=$U$18,$V$18-1,IF(J26=$U$19,$V$19-0.5,IF(J26=$U$20,$V$20-1,""))))),""))</f>
        <v/>
      </c>
      <c r="R26" s="164"/>
    </row>
    <row r="27" spans="1:22" s="13" customFormat="1" ht="27.75" customHeight="1" x14ac:dyDescent="0.2">
      <c r="A27" s="121">
        <f>'[1]Asignación de Responsabilidades'!B31</f>
        <v>0</v>
      </c>
      <c r="B27" s="165">
        <f>+'[1]Asignación de Responsabilidades'!I31</f>
        <v>0</v>
      </c>
      <c r="C27" s="165"/>
      <c r="D27" s="165"/>
      <c r="E27" s="165"/>
      <c r="F27" s="165"/>
      <c r="G27" s="165"/>
      <c r="H27" s="119"/>
      <c r="I27" s="119"/>
      <c r="J27" s="119"/>
      <c r="K27" s="119"/>
      <c r="L27" s="119"/>
      <c r="M27" s="119"/>
      <c r="N27" s="119"/>
      <c r="O27" s="119"/>
      <c r="P27" s="118"/>
      <c r="Q27" s="147" t="str">
        <f>IF(J27=$U$20,0,IFERROR(IF(B27=0,"",(IF(H27=$S$18,$T$18-1,IF(H27=$S$19,$T$19-0.5,IF(H27=$S$20,$T$20-1,""))))+(IF(J27=$U$18,$V$18-1,IF(J27=$U$19,$V$19-0.5,IF(J27=$U$20,$V$20-1,""))))),""))</f>
        <v/>
      </c>
      <c r="R27" s="164"/>
    </row>
    <row r="28" spans="1:22" s="13" customFormat="1" ht="27.75" customHeight="1" x14ac:dyDescent="0.2">
      <c r="A28" s="121">
        <f>'[1]Asignación de Responsabilidades'!B32</f>
        <v>0</v>
      </c>
      <c r="B28" s="165">
        <f>+'[1]Asignación de Responsabilidades'!I32</f>
        <v>0</v>
      </c>
      <c r="C28" s="165"/>
      <c r="D28" s="165"/>
      <c r="E28" s="165"/>
      <c r="F28" s="165"/>
      <c r="G28" s="165"/>
      <c r="H28" s="119"/>
      <c r="I28" s="119"/>
      <c r="J28" s="119"/>
      <c r="K28" s="119"/>
      <c r="L28" s="119"/>
      <c r="M28" s="119"/>
      <c r="N28" s="119"/>
      <c r="O28" s="119"/>
      <c r="P28" s="118"/>
      <c r="Q28" s="147" t="str">
        <f>IF(J28=$U$20,0,IFERROR(IF(B28=0,"",(IF(H28=$S$18,$T$18-1,IF(H28=$S$19,$T$19-0.5,IF(H28=$S$20,$T$20-1,""))))+(IF(J28=$U$18,$V$18-1,IF(J28=$U$19,$V$19-0.5,IF(J28=$U$20,$V$20-1,""))))),""))</f>
        <v/>
      </c>
      <c r="R28" s="164"/>
    </row>
    <row r="29" spans="1:22" s="13" customFormat="1" ht="27.75" customHeight="1" x14ac:dyDescent="0.2">
      <c r="A29" s="121">
        <f>'[1]Asignación de Responsabilidades'!B33</f>
        <v>0</v>
      </c>
      <c r="B29" s="165">
        <f>+'[1]Asignación de Responsabilidades'!I33</f>
        <v>0</v>
      </c>
      <c r="C29" s="165"/>
      <c r="D29" s="165"/>
      <c r="E29" s="165"/>
      <c r="F29" s="165"/>
      <c r="G29" s="165"/>
      <c r="H29" s="119"/>
      <c r="I29" s="119"/>
      <c r="J29" s="119"/>
      <c r="K29" s="119"/>
      <c r="L29" s="119"/>
      <c r="M29" s="119"/>
      <c r="N29" s="119"/>
      <c r="O29" s="119"/>
      <c r="P29" s="118"/>
      <c r="Q29" s="147" t="str">
        <f>IF(J29=$U$20,0,IFERROR(IF(B29=0,"",(IF(H29=$S$18,$T$18-1,IF(H29=$S$19,$T$19-0.5,IF(H29=$S$20,$T$20-1,""))))+(IF(J29=$U$18,$V$18-1,IF(J29=$U$19,$V$19-0.5,IF(J29=$U$20,$V$20-1,""))))),""))</f>
        <v/>
      </c>
      <c r="R29" s="164"/>
    </row>
    <row r="30" spans="1:22" s="13" customFormat="1" ht="27.75" customHeight="1" x14ac:dyDescent="0.2">
      <c r="A30" s="121">
        <f>'[1]Asignación de Responsabilidades'!B34</f>
        <v>0</v>
      </c>
      <c r="B30" s="165">
        <f>+'[1]Asignación de Responsabilidades'!I34</f>
        <v>0</v>
      </c>
      <c r="C30" s="165"/>
      <c r="D30" s="165"/>
      <c r="E30" s="165"/>
      <c r="F30" s="165"/>
      <c r="G30" s="165"/>
      <c r="H30" s="119"/>
      <c r="I30" s="119"/>
      <c r="J30" s="119"/>
      <c r="K30" s="119"/>
      <c r="L30" s="119"/>
      <c r="M30" s="119"/>
      <c r="N30" s="119"/>
      <c r="O30" s="119"/>
      <c r="P30" s="118"/>
      <c r="Q30" s="147" t="str">
        <f>IF(J30=$U$20,0,IFERROR(IF(B30=0,"",(IF(H30=$S$18,$T$18-1,IF(H30=$S$19,$T$19-0.5,IF(H30=$S$20,$T$20-1,""))))+(IF(J30=$U$18,$V$18-1,IF(J30=$U$19,$V$19-0.5,IF(J30=$U$20,$V$20-1,""))))),""))</f>
        <v/>
      </c>
      <c r="R30" s="164"/>
    </row>
    <row r="31" spans="1:22" s="13" customFormat="1" ht="27.75" customHeight="1" x14ac:dyDescent="0.2">
      <c r="A31" s="121">
        <f>'[1]Asignación de Responsabilidades'!B35</f>
        <v>0</v>
      </c>
      <c r="B31" s="165">
        <f>+'[1]Asignación de Responsabilidades'!I35</f>
        <v>0</v>
      </c>
      <c r="C31" s="165"/>
      <c r="D31" s="165"/>
      <c r="E31" s="165"/>
      <c r="F31" s="165"/>
      <c r="G31" s="165"/>
      <c r="H31" s="119"/>
      <c r="I31" s="119"/>
      <c r="J31" s="119"/>
      <c r="K31" s="119"/>
      <c r="L31" s="119"/>
      <c r="M31" s="119"/>
      <c r="N31" s="119"/>
      <c r="O31" s="119"/>
      <c r="P31" s="118"/>
      <c r="Q31" s="147" t="str">
        <f>IF(J31=$U$20,0,IFERROR(IF(B31=0,"",(IF(H31=$S$18,$T$18-1,IF(H31=$S$19,$T$19-0.5,IF(H31=$S$20,$T$20-1,""))))+(IF(J31=$U$18,$V$18-1,IF(J31=$U$19,$V$19-0.5,IF(J31=$U$20,$V$20-1,""))))),""))</f>
        <v/>
      </c>
      <c r="R31" s="164"/>
    </row>
    <row r="32" spans="1:22" s="13" customFormat="1" ht="27.75" customHeight="1" x14ac:dyDescent="0.2">
      <c r="A32" s="121">
        <f>'[1]Asignación de Responsabilidades'!B36</f>
        <v>0</v>
      </c>
      <c r="B32" s="165">
        <f>+'[1]Asignación de Responsabilidades'!I36</f>
        <v>0</v>
      </c>
      <c r="C32" s="165"/>
      <c r="D32" s="165"/>
      <c r="E32" s="165"/>
      <c r="F32" s="165"/>
      <c r="G32" s="165"/>
      <c r="H32" s="119"/>
      <c r="I32" s="119"/>
      <c r="J32" s="119"/>
      <c r="K32" s="119"/>
      <c r="L32" s="119"/>
      <c r="M32" s="119"/>
      <c r="N32" s="119"/>
      <c r="O32" s="119"/>
      <c r="P32" s="118"/>
      <c r="Q32" s="147" t="str">
        <f>IF(J32=$U$20,0,IFERROR(IF(B32=0,"",(IF(H32=$S$18,$T$18-1,IF(H32=$S$19,$T$19-0.5,IF(H32=$S$20,$T$20-1,""))))+(IF(J32=$U$18,$V$18-1,IF(J32=$U$19,$V$19-0.5,IF(J32=$U$20,$V$20-1,""))))),""))</f>
        <v/>
      </c>
      <c r="R32" s="164"/>
    </row>
    <row r="33" spans="1:23" s="13" customFormat="1" ht="27.75" customHeight="1" x14ac:dyDescent="0.2">
      <c r="A33" s="121">
        <f>'[1]Asignación de Responsabilidades'!B37</f>
        <v>0</v>
      </c>
      <c r="B33" s="165">
        <f>+'[1]Asignación de Responsabilidades'!I37</f>
        <v>0</v>
      </c>
      <c r="C33" s="165"/>
      <c r="D33" s="165"/>
      <c r="E33" s="165"/>
      <c r="F33" s="165"/>
      <c r="G33" s="165"/>
      <c r="H33" s="119"/>
      <c r="I33" s="119"/>
      <c r="J33" s="119"/>
      <c r="K33" s="119"/>
      <c r="L33" s="119"/>
      <c r="M33" s="119"/>
      <c r="N33" s="119"/>
      <c r="O33" s="119"/>
      <c r="P33" s="118"/>
      <c r="Q33" s="147" t="str">
        <f>IF(J33=$U$20,0,IFERROR(IF(B33=0,"",(IF(H33=$S$18,$T$18-1,IF(H33=$S$19,$T$19-0.5,IF(H33=$S$20,$T$20-1,""))))+(IF(J33=$U$18,$V$18-1,IF(J33=$U$19,$V$19-0.5,IF(J33=$U$20,$V$20-1,""))))),""))</f>
        <v/>
      </c>
      <c r="R33" s="164"/>
    </row>
    <row r="34" spans="1:23" s="13" customFormat="1" ht="27.75" customHeight="1" x14ac:dyDescent="0.2">
      <c r="A34" s="121">
        <f>'[1]Asignación de Responsabilidades'!B38</f>
        <v>0</v>
      </c>
      <c r="B34" s="165">
        <f>+'[1]Asignación de Responsabilidades'!I38</f>
        <v>0</v>
      </c>
      <c r="C34" s="165"/>
      <c r="D34" s="165"/>
      <c r="E34" s="165"/>
      <c r="F34" s="165"/>
      <c r="G34" s="165"/>
      <c r="H34" s="119"/>
      <c r="I34" s="119"/>
      <c r="J34" s="119"/>
      <c r="K34" s="119"/>
      <c r="L34" s="119"/>
      <c r="M34" s="119"/>
      <c r="N34" s="119"/>
      <c r="O34" s="119"/>
      <c r="P34" s="118"/>
      <c r="Q34" s="147" t="str">
        <f>IF(J34=$U$20,0,IFERROR(IF(B34=0,"",(IF(H34=$S$18,$T$18-1,IF(H34=$S$19,$T$19-0.5,IF(H34=$S$20,$T$20-1,""))))+(IF(J34=$U$18,$V$18-1,IF(J34=$U$19,$V$19-0.5,IF(J34=$U$20,$V$20-1,""))))),""))</f>
        <v/>
      </c>
      <c r="R34" s="164"/>
    </row>
    <row r="35" spans="1:23" s="13" customFormat="1" ht="27.75" customHeight="1" x14ac:dyDescent="0.2">
      <c r="A35" s="121">
        <f>'[1]Asignación de Responsabilidades'!B39</f>
        <v>0</v>
      </c>
      <c r="B35" s="165">
        <f>+'[1]Asignación de Responsabilidades'!I39</f>
        <v>0</v>
      </c>
      <c r="C35" s="165"/>
      <c r="D35" s="165"/>
      <c r="E35" s="165"/>
      <c r="F35" s="165"/>
      <c r="G35" s="165"/>
      <c r="H35" s="119"/>
      <c r="I35" s="119"/>
      <c r="J35" s="119"/>
      <c r="K35" s="119"/>
      <c r="L35" s="119"/>
      <c r="M35" s="119"/>
      <c r="N35" s="119"/>
      <c r="O35" s="119"/>
      <c r="P35" s="118"/>
      <c r="Q35" s="147" t="str">
        <f>IF(J35=$U$20,0,IFERROR(IF(B35=0,"",(IF(H35=$S$18,$T$18-1,IF(H35=$S$19,$T$19-0.5,IF(H35=$S$20,$T$20-1,""))))+(IF(J35=$U$18,$V$18-1,IF(J35=$U$19,$V$19-0.5,IF(J35=$U$20,$V$20-1,""))))),""))</f>
        <v/>
      </c>
      <c r="R35" s="164"/>
    </row>
    <row r="36" spans="1:23" s="13" customFormat="1" ht="27.75" customHeight="1" x14ac:dyDescent="0.2">
      <c r="A36" s="121">
        <f>'[1]Asignación de Responsabilidades'!B40</f>
        <v>0</v>
      </c>
      <c r="B36" s="165">
        <f>+'[1]Asignación de Responsabilidades'!I40</f>
        <v>0</v>
      </c>
      <c r="C36" s="165"/>
      <c r="D36" s="165"/>
      <c r="E36" s="165"/>
      <c r="F36" s="165"/>
      <c r="G36" s="165"/>
      <c r="H36" s="119"/>
      <c r="I36" s="119"/>
      <c r="J36" s="119"/>
      <c r="K36" s="119"/>
      <c r="L36" s="119"/>
      <c r="M36" s="119"/>
      <c r="N36" s="119"/>
      <c r="O36" s="119"/>
      <c r="P36" s="118"/>
      <c r="Q36" s="147" t="str">
        <f>IF(J36=$U$20,0,IFERROR(IF(B36=0,"",(IF(H36=$S$18,$T$18-1,IF(H36=$S$19,$T$19-0.5,IF(H36=$S$20,$T$20-1,""))))+(IF(J36=$U$18,$V$18-1,IF(J36=$U$19,$V$19-0.5,IF(J36=$U$20,$V$20-1,""))))),""))</f>
        <v/>
      </c>
      <c r="R36" s="164"/>
    </row>
    <row r="37" spans="1:23" s="13" customFormat="1" ht="29.25" customHeight="1" thickBot="1" x14ac:dyDescent="0.25">
      <c r="A37" s="121">
        <f>'[1]Asignación de Responsabilidades'!B41</f>
        <v>0</v>
      </c>
      <c r="B37" s="165">
        <f>+'[1]Asignación de Responsabilidades'!I41</f>
        <v>0</v>
      </c>
      <c r="C37" s="165"/>
      <c r="D37" s="165"/>
      <c r="E37" s="165"/>
      <c r="F37" s="165"/>
      <c r="G37" s="165"/>
      <c r="H37" s="119"/>
      <c r="I37" s="119"/>
      <c r="J37" s="119"/>
      <c r="K37" s="119"/>
      <c r="L37" s="119"/>
      <c r="M37" s="119"/>
      <c r="N37" s="119"/>
      <c r="O37" s="119"/>
      <c r="P37" s="118"/>
      <c r="Q37" s="147" t="str">
        <f>IF(J37=$U$20,0,IFERROR(IF(B37=0,"",(IF(H37=$S$18,$T$18-1,IF(H37=$S$19,$T$19-0.5,IF(H37=$S$20,$T$20-1,""))))+(IF(J37=$U$18,$V$18-1,IF(J37=$U$19,$V$19-0.5,IF(J37=$U$20,$V$20-1,""))))),""))</f>
        <v/>
      </c>
      <c r="R37" s="164"/>
    </row>
    <row r="38" spans="1:23" s="13" customFormat="1" ht="12" hidden="1" customHeight="1" thickBot="1" x14ac:dyDescent="0.25">
      <c r="A38" s="135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42" t="e">
        <f>(AVERAGE(Q18:Q37))</f>
        <v>#DIV/0!</v>
      </c>
      <c r="R38" s="164">
        <f>IFERROR(0,+Q38/4)</f>
        <v>0</v>
      </c>
    </row>
    <row r="39" spans="1:23" ht="13.5" hidden="1" thickBot="1" x14ac:dyDescent="0.25">
      <c r="A39" s="133"/>
      <c r="B39" s="133"/>
      <c r="C39" s="133"/>
      <c r="D39" s="133"/>
      <c r="E39" s="133"/>
      <c r="F39" s="133"/>
      <c r="G39" s="133"/>
      <c r="H39" s="134"/>
      <c r="I39" s="134"/>
      <c r="J39" s="133"/>
      <c r="K39" s="133"/>
      <c r="L39" s="133"/>
      <c r="M39" s="133"/>
      <c r="N39" s="133"/>
      <c r="O39" s="133"/>
      <c r="P39" s="133"/>
      <c r="R39" s="11">
        <f>IFERROR((SUM(Q18:Q37))/((COUNTA(Q18:Q37))-(COUNTIFS(Q18:Q37,""))),0)</f>
        <v>0</v>
      </c>
      <c r="S39" s="10"/>
      <c r="T39" s="10"/>
      <c r="U39" s="10"/>
      <c r="V39" s="9"/>
      <c r="W39" s="8">
        <f>(R39)/4</f>
        <v>0</v>
      </c>
    </row>
    <row r="40" spans="1:23" ht="13.5" hidden="1" thickBot="1" x14ac:dyDescent="0.25">
      <c r="A40" s="133"/>
      <c r="B40" s="133"/>
      <c r="C40" s="133"/>
      <c r="D40" s="133"/>
      <c r="E40" s="133"/>
      <c r="F40" s="133"/>
      <c r="G40" s="133"/>
      <c r="H40" s="134"/>
      <c r="I40" s="134"/>
      <c r="J40" s="133"/>
      <c r="K40" s="133"/>
      <c r="L40" s="133"/>
      <c r="M40" s="133"/>
      <c r="N40" s="133"/>
      <c r="O40" s="133"/>
      <c r="P40" s="133"/>
      <c r="Q40" s="2">
        <v>0</v>
      </c>
    </row>
    <row r="41" spans="1:23" ht="2.25" hidden="1" customHeight="1" thickBo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2">
        <v>0</v>
      </c>
    </row>
    <row r="42" spans="1:23" x14ac:dyDescent="0.2">
      <c r="A42" s="163" t="s">
        <v>41</v>
      </c>
      <c r="B42" s="162" t="s">
        <v>64</v>
      </c>
      <c r="C42" s="162"/>
      <c r="D42" s="162"/>
      <c r="E42" s="162"/>
      <c r="F42" s="162"/>
      <c r="G42" s="161"/>
      <c r="H42" s="130" t="s">
        <v>43</v>
      </c>
      <c r="I42" s="130"/>
      <c r="J42" s="130"/>
      <c r="K42" s="130" t="s">
        <v>42</v>
      </c>
      <c r="L42" s="130"/>
      <c r="M42" s="130"/>
      <c r="N42" s="130"/>
      <c r="O42" s="130"/>
      <c r="P42" s="129"/>
      <c r="Q42" s="2">
        <v>0</v>
      </c>
      <c r="S42" s="160"/>
      <c r="T42" s="160"/>
    </row>
    <row r="43" spans="1:23" x14ac:dyDescent="0.2">
      <c r="A43" s="158"/>
      <c r="B43" s="157"/>
      <c r="C43" s="157"/>
      <c r="D43" s="157"/>
      <c r="E43" s="157"/>
      <c r="F43" s="157"/>
      <c r="G43" s="156"/>
      <c r="H43" s="127"/>
      <c r="I43" s="127"/>
      <c r="J43" s="127"/>
      <c r="K43" s="127"/>
      <c r="L43" s="127"/>
      <c r="M43" s="127"/>
      <c r="N43" s="127"/>
      <c r="O43" s="127"/>
      <c r="P43" s="126"/>
      <c r="Q43" s="2">
        <v>0</v>
      </c>
      <c r="S43" s="159"/>
      <c r="T43" s="159"/>
    </row>
    <row r="44" spans="1:23" ht="15.75" customHeight="1" x14ac:dyDescent="0.2">
      <c r="A44" s="158"/>
      <c r="B44" s="157"/>
      <c r="C44" s="157"/>
      <c r="D44" s="157"/>
      <c r="E44" s="157"/>
      <c r="F44" s="157"/>
      <c r="G44" s="156"/>
      <c r="H44" s="127" t="s">
        <v>63</v>
      </c>
      <c r="I44" s="127" t="s">
        <v>62</v>
      </c>
      <c r="J44" s="127" t="s">
        <v>61</v>
      </c>
      <c r="K44" s="127"/>
      <c r="L44" s="127"/>
      <c r="M44" s="127"/>
      <c r="N44" s="127"/>
      <c r="O44" s="127"/>
      <c r="P44" s="126"/>
      <c r="Q44" s="2">
        <v>0</v>
      </c>
      <c r="S44" s="155"/>
      <c r="T44" s="155"/>
    </row>
    <row r="45" spans="1:23" ht="12.75" customHeight="1" x14ac:dyDescent="0.2">
      <c r="A45" s="154"/>
      <c r="B45" s="153"/>
      <c r="C45" s="153"/>
      <c r="D45" s="153"/>
      <c r="E45" s="153"/>
      <c r="F45" s="153"/>
      <c r="G45" s="152"/>
      <c r="H45" s="124">
        <v>1</v>
      </c>
      <c r="I45" s="124">
        <v>2</v>
      </c>
      <c r="J45" s="124">
        <v>3</v>
      </c>
      <c r="K45" s="124"/>
      <c r="L45" s="124"/>
      <c r="M45" s="124"/>
      <c r="N45" s="124"/>
      <c r="O45" s="124"/>
      <c r="P45" s="123"/>
      <c r="Q45" s="2">
        <v>0</v>
      </c>
    </row>
    <row r="46" spans="1:23" ht="26.25" customHeight="1" x14ac:dyDescent="0.2">
      <c r="A46" s="150">
        <f>'[1]Asignación de Responsabilidades'!B22</f>
        <v>0</v>
      </c>
      <c r="B46" s="149">
        <f>'[1]Asignación de Responsabilidades'!P22</f>
        <v>0</v>
      </c>
      <c r="C46" s="149"/>
      <c r="D46" s="149"/>
      <c r="E46" s="149"/>
      <c r="F46" s="149"/>
      <c r="G46" s="149"/>
      <c r="H46" s="151"/>
      <c r="I46" s="151"/>
      <c r="J46" s="151"/>
      <c r="K46" s="119"/>
      <c r="L46" s="119"/>
      <c r="M46" s="119"/>
      <c r="N46" s="119"/>
      <c r="O46" s="119"/>
      <c r="P46" s="118"/>
      <c r="Q46" s="122">
        <v>3</v>
      </c>
      <c r="R46" s="111" t="str">
        <f>IF(B46=0,"",IF(B46="","0",IF(Q46=2,1.5,Q46-1)))</f>
        <v/>
      </c>
    </row>
    <row r="47" spans="1:23" ht="26.25" customHeight="1" x14ac:dyDescent="0.2">
      <c r="A47" s="150">
        <f>'[1]Asignación de Responsabilidades'!B23</f>
        <v>0</v>
      </c>
      <c r="B47" s="149">
        <f>'[1]Asignación de Responsabilidades'!P23</f>
        <v>0</v>
      </c>
      <c r="C47" s="149"/>
      <c r="D47" s="149"/>
      <c r="E47" s="149"/>
      <c r="F47" s="149"/>
      <c r="G47" s="149"/>
      <c r="H47" s="151"/>
      <c r="I47" s="151"/>
      <c r="J47" s="151"/>
      <c r="K47" s="119"/>
      <c r="L47" s="119"/>
      <c r="M47" s="119"/>
      <c r="N47" s="119"/>
      <c r="O47" s="119"/>
      <c r="P47" s="118"/>
      <c r="Q47" s="122">
        <v>1</v>
      </c>
      <c r="R47" s="111" t="str">
        <f>IF(B47=0,"",IF(B47="","0",IF(Q47=2,1.5,Q47-1)))</f>
        <v/>
      </c>
    </row>
    <row r="48" spans="1:23" ht="25.5" customHeight="1" x14ac:dyDescent="0.2">
      <c r="A48" s="150">
        <f>'[1]Asignación de Responsabilidades'!B24</f>
        <v>0</v>
      </c>
      <c r="B48" s="149">
        <f>'[1]Asignación de Responsabilidades'!P24</f>
        <v>0</v>
      </c>
      <c r="C48" s="149"/>
      <c r="D48" s="149"/>
      <c r="E48" s="149"/>
      <c r="F48" s="149"/>
      <c r="G48" s="149"/>
      <c r="H48" s="151"/>
      <c r="I48" s="151"/>
      <c r="J48" s="151"/>
      <c r="K48" s="119"/>
      <c r="L48" s="119"/>
      <c r="M48" s="119"/>
      <c r="N48" s="119"/>
      <c r="O48" s="119"/>
      <c r="P48" s="118"/>
      <c r="Q48" s="122">
        <v>2</v>
      </c>
      <c r="R48" s="111" t="str">
        <f>IF(B48=0,"",IF(B48="","0",IF(Q48=2,1.5,Q48-1)))</f>
        <v/>
      </c>
    </row>
    <row r="49" spans="1:18" ht="25.5" customHeight="1" x14ac:dyDescent="0.2">
      <c r="A49" s="150">
        <f>'[1]Asignación de Responsabilidades'!B25</f>
        <v>0</v>
      </c>
      <c r="B49" s="149">
        <f>'[1]Asignación de Responsabilidades'!P25</f>
        <v>0</v>
      </c>
      <c r="C49" s="149"/>
      <c r="D49" s="149"/>
      <c r="E49" s="149"/>
      <c r="F49" s="149"/>
      <c r="G49" s="149"/>
      <c r="H49" s="151"/>
      <c r="I49" s="151"/>
      <c r="J49" s="151"/>
      <c r="K49" s="119"/>
      <c r="L49" s="119"/>
      <c r="M49" s="119"/>
      <c r="N49" s="119"/>
      <c r="O49" s="119"/>
      <c r="P49" s="118"/>
      <c r="Q49" s="122">
        <v>2</v>
      </c>
      <c r="R49" s="111" t="str">
        <f>IF(B49=0,"",IF(B49="","0",IF(Q49=2,1.5,Q49-1)))</f>
        <v/>
      </c>
    </row>
    <row r="50" spans="1:18" ht="26.25" customHeight="1" x14ac:dyDescent="0.2">
      <c r="A50" s="150">
        <f>'[1]Asignación de Responsabilidades'!B26</f>
        <v>0</v>
      </c>
      <c r="B50" s="149">
        <f>'[1]Asignación de Responsabilidades'!P26</f>
        <v>0</v>
      </c>
      <c r="C50" s="149"/>
      <c r="D50" s="149"/>
      <c r="E50" s="149"/>
      <c r="F50" s="149"/>
      <c r="G50" s="149"/>
      <c r="H50" s="151"/>
      <c r="I50" s="151"/>
      <c r="J50" s="151"/>
      <c r="K50" s="119"/>
      <c r="L50" s="119"/>
      <c r="M50" s="119"/>
      <c r="N50" s="119"/>
      <c r="O50" s="119"/>
      <c r="P50" s="118"/>
      <c r="Q50" s="122">
        <v>2</v>
      </c>
      <c r="R50" s="111" t="str">
        <f>IF(B50=0,"",IF(B50="","0",IF(Q50=2,1.5,Q50-1)))</f>
        <v/>
      </c>
    </row>
    <row r="51" spans="1:18" ht="25.5" customHeight="1" x14ac:dyDescent="0.2">
      <c r="A51" s="150">
        <f>'[1]Asignación de Responsabilidades'!B27</f>
        <v>0</v>
      </c>
      <c r="B51" s="149">
        <f>'[1]Asignación de Responsabilidades'!P27</f>
        <v>0</v>
      </c>
      <c r="C51" s="149"/>
      <c r="D51" s="149"/>
      <c r="E51" s="149"/>
      <c r="F51" s="149"/>
      <c r="G51" s="149"/>
      <c r="H51" s="151"/>
      <c r="I51" s="151"/>
      <c r="J51" s="151"/>
      <c r="K51" s="119"/>
      <c r="L51" s="119"/>
      <c r="M51" s="119"/>
      <c r="N51" s="119"/>
      <c r="O51" s="119"/>
      <c r="P51" s="118"/>
      <c r="Q51" s="122"/>
      <c r="R51" s="111" t="str">
        <f>IF(B51=0,"",IF(B51="","0",IF(Q51=2,1.5,Q51-1)))</f>
        <v/>
      </c>
    </row>
    <row r="52" spans="1:18" ht="26.25" customHeight="1" x14ac:dyDescent="0.2">
      <c r="A52" s="150">
        <f>'[1]Asignación de Responsabilidades'!B28</f>
        <v>0</v>
      </c>
      <c r="B52" s="149">
        <f>'[1]Asignación de Responsabilidades'!P28</f>
        <v>0</v>
      </c>
      <c r="C52" s="149"/>
      <c r="D52" s="149"/>
      <c r="E52" s="149"/>
      <c r="F52" s="149"/>
      <c r="G52" s="149"/>
      <c r="H52" s="151"/>
      <c r="I52" s="151"/>
      <c r="J52" s="151"/>
      <c r="K52" s="119"/>
      <c r="L52" s="119"/>
      <c r="M52" s="119"/>
      <c r="N52" s="119"/>
      <c r="O52" s="119"/>
      <c r="P52" s="118"/>
      <c r="Q52" s="122"/>
      <c r="R52" s="111" t="str">
        <f>IF(B52=0,"",IF(B52="","0",IF(Q52=2,1.5,Q52-1)))</f>
        <v/>
      </c>
    </row>
    <row r="53" spans="1:18" ht="26.25" customHeight="1" x14ac:dyDescent="0.2">
      <c r="A53" s="150">
        <f>'[1]Asignación de Responsabilidades'!B29</f>
        <v>0</v>
      </c>
      <c r="B53" s="149">
        <f>'[1]Asignación de Responsabilidades'!P29</f>
        <v>0</v>
      </c>
      <c r="C53" s="149"/>
      <c r="D53" s="149"/>
      <c r="E53" s="149"/>
      <c r="F53" s="149"/>
      <c r="G53" s="149"/>
      <c r="H53" s="151"/>
      <c r="I53" s="151"/>
      <c r="J53" s="151"/>
      <c r="K53" s="119"/>
      <c r="L53" s="119"/>
      <c r="M53" s="119"/>
      <c r="N53" s="119"/>
      <c r="O53" s="119"/>
      <c r="P53" s="118"/>
      <c r="Q53" s="122"/>
      <c r="R53" s="111" t="str">
        <f>IF(B53=0,"",IF(B53="","0",IF(Q53=2,1.5,Q53-1)))</f>
        <v/>
      </c>
    </row>
    <row r="54" spans="1:18" ht="26.25" customHeight="1" x14ac:dyDescent="0.2">
      <c r="A54" s="150">
        <f>'[1]Asignación de Responsabilidades'!B30</f>
        <v>0</v>
      </c>
      <c r="B54" s="149">
        <f>'[1]Asignación de Responsabilidades'!P30</f>
        <v>0</v>
      </c>
      <c r="C54" s="149"/>
      <c r="D54" s="149"/>
      <c r="E54" s="149"/>
      <c r="F54" s="149"/>
      <c r="G54" s="149"/>
      <c r="H54" s="151"/>
      <c r="I54" s="151"/>
      <c r="J54" s="151"/>
      <c r="K54" s="119"/>
      <c r="L54" s="119"/>
      <c r="M54" s="119"/>
      <c r="N54" s="119"/>
      <c r="O54" s="119"/>
      <c r="P54" s="118"/>
      <c r="Q54" s="122"/>
      <c r="R54" s="111" t="str">
        <f>IF(B54=0,"",IF(B54="","0",IF(Q54=2,1.5,Q54-1)))</f>
        <v/>
      </c>
    </row>
    <row r="55" spans="1:18" ht="26.25" customHeight="1" x14ac:dyDescent="0.2">
      <c r="A55" s="150">
        <f>'[1]Asignación de Responsabilidades'!B31</f>
        <v>0</v>
      </c>
      <c r="B55" s="149">
        <f>'[1]Asignación de Responsabilidades'!P31</f>
        <v>0</v>
      </c>
      <c r="C55" s="149"/>
      <c r="D55" s="149"/>
      <c r="E55" s="149"/>
      <c r="F55" s="149"/>
      <c r="G55" s="149"/>
      <c r="H55" s="151"/>
      <c r="I55" s="151"/>
      <c r="J55" s="151"/>
      <c r="K55" s="119"/>
      <c r="L55" s="119"/>
      <c r="M55" s="119"/>
      <c r="N55" s="119"/>
      <c r="O55" s="119"/>
      <c r="P55" s="118"/>
      <c r="Q55" s="122"/>
      <c r="R55" s="111" t="str">
        <f>IF(B55=0,"",IF(B55="","0",IF(Q55=2,1.5,Q55-1)))</f>
        <v/>
      </c>
    </row>
    <row r="56" spans="1:18" ht="26.25" customHeight="1" x14ac:dyDescent="0.2">
      <c r="A56" s="150">
        <f>'[1]Asignación de Responsabilidades'!B32</f>
        <v>0</v>
      </c>
      <c r="B56" s="149">
        <f>'[1]Asignación de Responsabilidades'!P32</f>
        <v>0</v>
      </c>
      <c r="C56" s="149"/>
      <c r="D56" s="149"/>
      <c r="E56" s="149"/>
      <c r="F56" s="149"/>
      <c r="G56" s="149"/>
      <c r="H56" s="151"/>
      <c r="I56" s="151"/>
      <c r="J56" s="151"/>
      <c r="K56" s="119"/>
      <c r="L56" s="119"/>
      <c r="M56" s="119"/>
      <c r="N56" s="119"/>
      <c r="O56" s="119"/>
      <c r="P56" s="118"/>
      <c r="Q56" s="122"/>
      <c r="R56" s="111" t="str">
        <f>IF(B56=0,"",IF(B56="","0",IF(Q56=2,1.5,Q56-1)))</f>
        <v/>
      </c>
    </row>
    <row r="57" spans="1:18" ht="26.25" customHeight="1" x14ac:dyDescent="0.2">
      <c r="A57" s="150">
        <f>'[1]Asignación de Responsabilidades'!B33</f>
        <v>0</v>
      </c>
      <c r="B57" s="149">
        <f>'[1]Asignación de Responsabilidades'!P33</f>
        <v>0</v>
      </c>
      <c r="C57" s="149"/>
      <c r="D57" s="149"/>
      <c r="E57" s="149"/>
      <c r="F57" s="149"/>
      <c r="G57" s="149"/>
      <c r="H57" s="151"/>
      <c r="I57" s="151"/>
      <c r="J57" s="151"/>
      <c r="K57" s="119"/>
      <c r="L57" s="119"/>
      <c r="M57" s="119"/>
      <c r="N57" s="119"/>
      <c r="O57" s="119"/>
      <c r="P57" s="118"/>
      <c r="Q57" s="122"/>
      <c r="R57" s="111" t="str">
        <f>IF(B57=0,"",IF(B57="","0",IF(Q57=2,1.5,Q57-1)))</f>
        <v/>
      </c>
    </row>
    <row r="58" spans="1:18" ht="26.25" customHeight="1" x14ac:dyDescent="0.2">
      <c r="A58" s="150">
        <f>'[1]Asignación de Responsabilidades'!B34</f>
        <v>0</v>
      </c>
      <c r="B58" s="149">
        <f>'[1]Asignación de Responsabilidades'!P34</f>
        <v>0</v>
      </c>
      <c r="C58" s="149"/>
      <c r="D58" s="149"/>
      <c r="E58" s="149"/>
      <c r="F58" s="149"/>
      <c r="G58" s="149"/>
      <c r="H58" s="151"/>
      <c r="I58" s="151"/>
      <c r="J58" s="151"/>
      <c r="K58" s="119"/>
      <c r="L58" s="119"/>
      <c r="M58" s="119"/>
      <c r="N58" s="119"/>
      <c r="O58" s="119"/>
      <c r="P58" s="118"/>
      <c r="Q58" s="122"/>
      <c r="R58" s="111" t="str">
        <f>IF(B58=0,"",IF(B58="","0",IF(Q58=2,1.5,Q58-1)))</f>
        <v/>
      </c>
    </row>
    <row r="59" spans="1:18" ht="26.25" customHeight="1" x14ac:dyDescent="0.2">
      <c r="A59" s="150">
        <f>'[1]Asignación de Responsabilidades'!B35</f>
        <v>0</v>
      </c>
      <c r="B59" s="149">
        <f>'[1]Asignación de Responsabilidades'!P35</f>
        <v>0</v>
      </c>
      <c r="C59" s="149"/>
      <c r="D59" s="149"/>
      <c r="E59" s="149"/>
      <c r="F59" s="149"/>
      <c r="G59" s="149"/>
      <c r="H59" s="151"/>
      <c r="I59" s="151"/>
      <c r="J59" s="151"/>
      <c r="K59" s="119"/>
      <c r="L59" s="119"/>
      <c r="M59" s="119"/>
      <c r="N59" s="119"/>
      <c r="O59" s="119"/>
      <c r="P59" s="118"/>
      <c r="Q59" s="122"/>
      <c r="R59" s="111" t="str">
        <f>IF(B59=0,"",IF(B59="","0",IF(Q59=2,1.5,Q59-1)))</f>
        <v/>
      </c>
    </row>
    <row r="60" spans="1:18" ht="26.25" customHeight="1" x14ac:dyDescent="0.2">
      <c r="A60" s="150">
        <f>'[1]Asignación de Responsabilidades'!B36</f>
        <v>0</v>
      </c>
      <c r="B60" s="149">
        <f>'[1]Asignación de Responsabilidades'!P36</f>
        <v>0</v>
      </c>
      <c r="C60" s="149"/>
      <c r="D60" s="149"/>
      <c r="E60" s="149"/>
      <c r="F60" s="149"/>
      <c r="G60" s="149"/>
      <c r="H60" s="151"/>
      <c r="I60" s="151"/>
      <c r="J60" s="151"/>
      <c r="K60" s="119"/>
      <c r="L60" s="119"/>
      <c r="M60" s="119"/>
      <c r="N60" s="119"/>
      <c r="O60" s="119"/>
      <c r="P60" s="118"/>
      <c r="Q60" s="122"/>
      <c r="R60" s="111" t="str">
        <f>IF(B60=0,"",IF(B60="","0",IF(Q60=2,1.5,Q60-1)))</f>
        <v/>
      </c>
    </row>
    <row r="61" spans="1:18" ht="26.25" customHeight="1" x14ac:dyDescent="0.2">
      <c r="A61" s="150">
        <f>'[1]Asignación de Responsabilidades'!B37</f>
        <v>0</v>
      </c>
      <c r="B61" s="149">
        <f>'[1]Asignación de Responsabilidades'!P37</f>
        <v>0</v>
      </c>
      <c r="C61" s="149"/>
      <c r="D61" s="149"/>
      <c r="E61" s="149"/>
      <c r="F61" s="149"/>
      <c r="G61" s="149"/>
      <c r="H61" s="151"/>
      <c r="I61" s="151"/>
      <c r="J61" s="151"/>
      <c r="K61" s="119"/>
      <c r="L61" s="119"/>
      <c r="M61" s="119"/>
      <c r="N61" s="119"/>
      <c r="O61" s="119"/>
      <c r="P61" s="118"/>
      <c r="Q61" s="122"/>
      <c r="R61" s="111" t="str">
        <f>IF(B61=0,"",IF(B61="","0",IF(Q61=2,1.5,Q61-1)))</f>
        <v/>
      </c>
    </row>
    <row r="62" spans="1:18" ht="26.25" customHeight="1" x14ac:dyDescent="0.2">
      <c r="A62" s="150">
        <f>'[1]Asignación de Responsabilidades'!B38</f>
        <v>0</v>
      </c>
      <c r="B62" s="149">
        <f>'[1]Asignación de Responsabilidades'!P38</f>
        <v>0</v>
      </c>
      <c r="C62" s="149"/>
      <c r="D62" s="149"/>
      <c r="E62" s="149"/>
      <c r="F62" s="149"/>
      <c r="G62" s="149"/>
      <c r="H62" s="151"/>
      <c r="I62" s="151"/>
      <c r="J62" s="151"/>
      <c r="K62" s="119"/>
      <c r="L62" s="119"/>
      <c r="M62" s="119"/>
      <c r="N62" s="119"/>
      <c r="O62" s="119"/>
      <c r="P62" s="118"/>
      <c r="Q62" s="122"/>
      <c r="R62" s="111" t="str">
        <f>IF(B62=0,"",IF(B62="","0",IF(Q62=2,1.5,Q62-1)))</f>
        <v/>
      </c>
    </row>
    <row r="63" spans="1:18" ht="25.5" customHeight="1" x14ac:dyDescent="0.2">
      <c r="A63" s="150">
        <f>'[1]Asignación de Responsabilidades'!B39</f>
        <v>0</v>
      </c>
      <c r="B63" s="149">
        <f>'[1]Asignación de Responsabilidades'!P39</f>
        <v>0</v>
      </c>
      <c r="C63" s="149"/>
      <c r="D63" s="149"/>
      <c r="E63" s="149"/>
      <c r="F63" s="149"/>
      <c r="G63" s="149"/>
      <c r="H63" s="151"/>
      <c r="I63" s="151"/>
      <c r="J63" s="151"/>
      <c r="K63" s="119"/>
      <c r="L63" s="119"/>
      <c r="M63" s="119"/>
      <c r="N63" s="119"/>
      <c r="O63" s="119"/>
      <c r="P63" s="118"/>
      <c r="Q63" s="122"/>
      <c r="R63" s="111" t="str">
        <f>IF(B63=0,"",IF(B63="","0",IF(Q63=2,1.5,Q63-1)))</f>
        <v/>
      </c>
    </row>
    <row r="64" spans="1:18" ht="26.25" customHeight="1" x14ac:dyDescent="0.2">
      <c r="A64" s="150">
        <f>'[1]Asignación de Responsabilidades'!B40</f>
        <v>0</v>
      </c>
      <c r="B64" s="149">
        <f>'[1]Asignación de Responsabilidades'!P40</f>
        <v>0</v>
      </c>
      <c r="C64" s="149"/>
      <c r="D64" s="149"/>
      <c r="E64" s="149"/>
      <c r="F64" s="149"/>
      <c r="G64" s="149"/>
      <c r="H64" s="151"/>
      <c r="I64" s="151"/>
      <c r="J64" s="151"/>
      <c r="K64" s="119"/>
      <c r="L64" s="119"/>
      <c r="M64" s="119"/>
      <c r="N64" s="119"/>
      <c r="O64" s="119"/>
      <c r="P64" s="118"/>
      <c r="Q64" s="122"/>
      <c r="R64" s="111" t="str">
        <f>IF(B64=0,"",IF(B64="","0",IF(Q64=2,1.5,Q64-1)))</f>
        <v/>
      </c>
    </row>
    <row r="65" spans="1:24" ht="25.5" customHeight="1" thickBot="1" x14ac:dyDescent="0.25">
      <c r="A65" s="150">
        <f>'[1]Asignación de Responsabilidades'!B41</f>
        <v>0</v>
      </c>
      <c r="B65" s="149">
        <f>'[1]Asignación de Responsabilidades'!P41</f>
        <v>0</v>
      </c>
      <c r="C65" s="149"/>
      <c r="D65" s="149"/>
      <c r="E65" s="149"/>
      <c r="F65" s="149"/>
      <c r="G65" s="149"/>
      <c r="H65" s="148"/>
      <c r="I65" s="148"/>
      <c r="J65" s="148"/>
      <c r="K65" s="119"/>
      <c r="L65" s="119"/>
      <c r="M65" s="119"/>
      <c r="N65" s="119"/>
      <c r="O65" s="119"/>
      <c r="P65" s="118"/>
      <c r="Q65" s="147"/>
      <c r="R65" s="111" t="str">
        <f>IF(B65=0,"",IF(B65="","0",IF(Q65=2,1.5,Q65-1)))</f>
        <v/>
      </c>
    </row>
    <row r="66" spans="1:24" ht="16.5" customHeight="1" thickBot="1" x14ac:dyDescent="0.25">
      <c r="A66" s="136"/>
      <c r="B66" s="136"/>
      <c r="C66" s="136"/>
      <c r="D66" s="136"/>
      <c r="E66" s="136"/>
      <c r="F66" s="136"/>
      <c r="G66" s="136"/>
      <c r="H66" s="110"/>
      <c r="I66" s="110"/>
      <c r="J66" s="110"/>
      <c r="K66" s="110"/>
      <c r="L66" s="110"/>
      <c r="M66" s="110"/>
      <c r="N66" s="110"/>
      <c r="O66" s="110"/>
      <c r="P66" s="110"/>
      <c r="Q66" s="2">
        <v>0</v>
      </c>
      <c r="R66" s="109">
        <f>IFERROR((SUM(R46:R65))/((COUNTA(R46:R65))-(COUNTIFS(R46:R65,""))),0)</f>
        <v>0</v>
      </c>
      <c r="S66" s="10"/>
      <c r="T66" s="10"/>
      <c r="U66" s="10"/>
      <c r="V66" s="9"/>
      <c r="W66" s="8">
        <f>(R66)/2</f>
        <v>0</v>
      </c>
    </row>
    <row r="67" spans="1:24" ht="8.25" hidden="1" customHeight="1" x14ac:dyDescent="0.2">
      <c r="A67" s="145"/>
      <c r="B67" s="146"/>
      <c r="C67" s="146"/>
      <c r="D67" s="146"/>
      <c r="E67" s="146"/>
      <c r="F67" s="146"/>
      <c r="G67" s="146"/>
      <c r="H67" s="145"/>
      <c r="I67" s="145"/>
      <c r="J67" s="145"/>
      <c r="K67" s="145"/>
      <c r="L67" s="145"/>
      <c r="M67" s="145"/>
      <c r="N67" s="145"/>
      <c r="O67" s="145"/>
      <c r="P67" s="145"/>
      <c r="Q67" s="2">
        <v>0</v>
      </c>
    </row>
    <row r="68" spans="1:24" ht="12.75" hidden="1" customHeight="1" x14ac:dyDescent="0.2">
      <c r="A68" s="133"/>
      <c r="B68" s="133"/>
      <c r="C68" s="133"/>
      <c r="D68" s="133"/>
      <c r="E68" s="133"/>
      <c r="F68" s="133"/>
      <c r="G68" s="133"/>
      <c r="H68" s="134"/>
      <c r="I68" s="134"/>
      <c r="J68" s="133"/>
      <c r="K68" s="133"/>
      <c r="L68" s="133"/>
      <c r="M68" s="133"/>
      <c r="N68" s="133"/>
      <c r="O68" s="133"/>
      <c r="P68" s="133"/>
      <c r="V68" s="143" t="s">
        <v>52</v>
      </c>
    </row>
    <row r="69" spans="1:24" hidden="1" x14ac:dyDescent="0.2">
      <c r="A69" s="133"/>
      <c r="B69" s="133"/>
      <c r="C69" s="133"/>
      <c r="D69" s="133"/>
      <c r="E69" s="133"/>
      <c r="F69" s="133"/>
      <c r="G69" s="133"/>
      <c r="H69" s="134"/>
      <c r="I69" s="134"/>
      <c r="J69" s="133"/>
      <c r="K69" s="133"/>
      <c r="L69" s="133"/>
      <c r="M69" s="133"/>
      <c r="N69" s="133"/>
      <c r="O69" s="133"/>
      <c r="P69" s="133"/>
      <c r="V69" s="140" t="s">
        <v>50</v>
      </c>
    </row>
    <row r="70" spans="1:24" hidden="1" x14ac:dyDescent="0.2">
      <c r="A70" s="133"/>
      <c r="B70" s="133"/>
      <c r="C70" s="133"/>
      <c r="D70" s="133"/>
      <c r="E70" s="133"/>
      <c r="F70" s="133"/>
      <c r="G70" s="133"/>
      <c r="H70" s="134"/>
      <c r="I70" s="134"/>
      <c r="J70" s="133"/>
      <c r="K70" s="133"/>
      <c r="L70" s="133"/>
      <c r="M70" s="133"/>
      <c r="N70" s="133"/>
      <c r="O70" s="133"/>
      <c r="P70" s="133"/>
      <c r="V70" s="141" t="s">
        <v>48</v>
      </c>
    </row>
    <row r="71" spans="1:24" ht="6.75" customHeight="1" thickBo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V71" s="13" t="s">
        <v>47</v>
      </c>
    </row>
    <row r="72" spans="1:24" s="13" customFormat="1" ht="12.75" customHeight="1" x14ac:dyDescent="0.2">
      <c r="A72" s="131" t="s">
        <v>60</v>
      </c>
      <c r="B72" s="130"/>
      <c r="C72" s="130"/>
      <c r="D72" s="130"/>
      <c r="E72" s="130"/>
      <c r="F72" s="130"/>
      <c r="G72" s="130"/>
      <c r="H72" s="130" t="s">
        <v>43</v>
      </c>
      <c r="I72" s="130"/>
      <c r="J72" s="130"/>
      <c r="K72" s="130" t="s">
        <v>42</v>
      </c>
      <c r="L72" s="130"/>
      <c r="M72" s="130"/>
      <c r="N72" s="130"/>
      <c r="O72" s="130"/>
      <c r="P72" s="129"/>
      <c r="Q72" s="14"/>
      <c r="S72" s="140" t="s">
        <v>59</v>
      </c>
      <c r="T72" s="144" t="s">
        <v>58</v>
      </c>
      <c r="U72" s="1"/>
      <c r="V72" s="138" t="s">
        <v>46</v>
      </c>
    </row>
    <row r="73" spans="1:24" s="13" customFormat="1" x14ac:dyDescent="0.2">
      <c r="A73" s="128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6"/>
      <c r="Q73" s="14"/>
      <c r="S73" s="143" t="s">
        <v>57</v>
      </c>
      <c r="T73" s="140" t="s">
        <v>56</v>
      </c>
      <c r="U73" s="1"/>
      <c r="V73" s="13" t="s">
        <v>45</v>
      </c>
    </row>
    <row r="74" spans="1:24" s="13" customFormat="1" x14ac:dyDescent="0.2">
      <c r="A74" s="128" t="s">
        <v>41</v>
      </c>
      <c r="B74" s="127" t="s">
        <v>40</v>
      </c>
      <c r="C74" s="127"/>
      <c r="D74" s="127" t="s">
        <v>39</v>
      </c>
      <c r="E74" s="127"/>
      <c r="F74" s="127" t="s">
        <v>38</v>
      </c>
      <c r="G74" s="127"/>
      <c r="H74" s="127" t="s">
        <v>55</v>
      </c>
      <c r="I74" s="127" t="s">
        <v>54</v>
      </c>
      <c r="J74" s="127" t="s">
        <v>53</v>
      </c>
      <c r="K74" s="127"/>
      <c r="L74" s="127"/>
      <c r="M74" s="127"/>
      <c r="N74" s="127"/>
      <c r="O74" s="127"/>
      <c r="P74" s="126"/>
      <c r="Q74" s="14">
        <v>0</v>
      </c>
      <c r="S74" s="143" t="s">
        <v>52</v>
      </c>
      <c r="T74" s="140" t="s">
        <v>51</v>
      </c>
      <c r="U74" s="1"/>
      <c r="V74" s="1"/>
    </row>
    <row r="75" spans="1:24" s="13" customFormat="1" ht="12.75" customHeight="1" x14ac:dyDescent="0.2">
      <c r="A75" s="125"/>
      <c r="B75" s="124"/>
      <c r="C75" s="124"/>
      <c r="D75" s="124"/>
      <c r="E75" s="124"/>
      <c r="F75" s="124"/>
      <c r="G75" s="124"/>
      <c r="H75" s="124"/>
      <c r="I75" s="124">
        <v>2</v>
      </c>
      <c r="J75" s="124">
        <v>3</v>
      </c>
      <c r="K75" s="124"/>
      <c r="L75" s="124"/>
      <c r="M75" s="124"/>
      <c r="N75" s="124"/>
      <c r="O75" s="124"/>
      <c r="P75" s="123"/>
      <c r="Q75" s="14">
        <v>0</v>
      </c>
      <c r="S75" s="140" t="s">
        <v>50</v>
      </c>
      <c r="T75" s="143" t="s">
        <v>49</v>
      </c>
      <c r="U75" s="1"/>
      <c r="V75" s="1"/>
      <c r="W75" s="1"/>
      <c r="X75" s="1"/>
    </row>
    <row r="76" spans="1:24" s="13" customFormat="1" ht="64.5" customHeight="1" x14ac:dyDescent="0.2">
      <c r="A76" s="121">
        <f>'[1]Asignación de Responsabilidades'!B65</f>
        <v>0</v>
      </c>
      <c r="B76" s="116" t="e">
        <f>'[1]Asignación de Responsabilidades'!C65</f>
        <v>#N/A</v>
      </c>
      <c r="C76" s="116"/>
      <c r="D76" s="116" t="e">
        <f>'[1]Asignación de Responsabilidades'!G65</f>
        <v>#N/A</v>
      </c>
      <c r="E76" s="116"/>
      <c r="F76" s="116" t="e">
        <f>'[1]Asignación de Responsabilidades'!J65</f>
        <v>#N/A</v>
      </c>
      <c r="G76" s="116"/>
      <c r="H76" s="120"/>
      <c r="I76" s="120"/>
      <c r="J76" s="120"/>
      <c r="K76" s="119"/>
      <c r="L76" s="119"/>
      <c r="M76" s="119"/>
      <c r="N76" s="119"/>
      <c r="O76" s="119"/>
      <c r="P76" s="118"/>
      <c r="Q76" s="142">
        <v>2</v>
      </c>
      <c r="R76" s="111" t="str">
        <f>IFERROR(IF(B76="","0",IF(Q76=2,1.5,Q76-1)),"")</f>
        <v/>
      </c>
      <c r="S76" s="141" t="s">
        <v>48</v>
      </c>
      <c r="T76" s="140"/>
      <c r="U76" s="1"/>
      <c r="V76" s="1"/>
      <c r="W76" s="1"/>
      <c r="X76" s="1"/>
    </row>
    <row r="77" spans="1:24" s="13" customFormat="1" ht="64.5" customHeight="1" x14ac:dyDescent="0.2">
      <c r="A77" s="121">
        <f>'[1]Asignación de Responsabilidades'!B66</f>
        <v>0</v>
      </c>
      <c r="B77" s="116" t="e">
        <f>'[1]Asignación de Responsabilidades'!C66</f>
        <v>#N/A</v>
      </c>
      <c r="C77" s="116"/>
      <c r="D77" s="116" t="e">
        <f>'[1]Asignación de Responsabilidades'!G66</f>
        <v>#N/A</v>
      </c>
      <c r="E77" s="116"/>
      <c r="F77" s="116" t="e">
        <f>'[1]Asignación de Responsabilidades'!J66</f>
        <v>#N/A</v>
      </c>
      <c r="G77" s="116"/>
      <c r="H77" s="120"/>
      <c r="I77" s="139"/>
      <c r="J77" s="120"/>
      <c r="K77" s="119"/>
      <c r="L77" s="119"/>
      <c r="M77" s="119"/>
      <c r="N77" s="119"/>
      <c r="O77" s="119"/>
      <c r="P77" s="118"/>
      <c r="Q77" s="112">
        <v>2</v>
      </c>
      <c r="R77" s="111" t="str">
        <f>IFERROR(IF(B77="","0",IF(Q77=2,1.5,Q77-1)),"")</f>
        <v/>
      </c>
      <c r="S77" s="13" t="s">
        <v>47</v>
      </c>
    </row>
    <row r="78" spans="1:24" s="13" customFormat="1" ht="64.5" customHeight="1" thickBot="1" x14ac:dyDescent="0.25">
      <c r="A78" s="117">
        <f>'[1]Asignación de Responsabilidades'!B67</f>
        <v>0</v>
      </c>
      <c r="B78" s="116" t="e">
        <f>'[1]Asignación de Responsabilidades'!C67</f>
        <v>#N/A</v>
      </c>
      <c r="C78" s="116"/>
      <c r="D78" s="116" t="e">
        <f>'[1]Asignación de Responsabilidades'!G67</f>
        <v>#N/A</v>
      </c>
      <c r="E78" s="116"/>
      <c r="F78" s="116" t="e">
        <f>'[1]Asignación de Responsabilidades'!J67</f>
        <v>#N/A</v>
      </c>
      <c r="G78" s="116"/>
      <c r="H78" s="115"/>
      <c r="I78" s="115"/>
      <c r="J78" s="115"/>
      <c r="K78" s="114"/>
      <c r="L78" s="114"/>
      <c r="M78" s="114"/>
      <c r="N78" s="114"/>
      <c r="O78" s="114"/>
      <c r="P78" s="113"/>
      <c r="Q78" s="112">
        <v>3</v>
      </c>
      <c r="R78" s="111" t="str">
        <f>IFERROR(IF(B78="","0",IF(Q78=2,1.5,Q78-1)),"")</f>
        <v/>
      </c>
      <c r="S78" s="138" t="s">
        <v>46</v>
      </c>
      <c r="T78" s="138"/>
    </row>
    <row r="79" spans="1:24" ht="16.5" customHeight="1" thickBot="1" x14ac:dyDescent="0.25">
      <c r="A79" s="137"/>
      <c r="B79" s="136"/>
      <c r="C79" s="136"/>
      <c r="D79" s="136"/>
      <c r="E79" s="136"/>
      <c r="F79" s="136"/>
      <c r="G79" s="136"/>
      <c r="H79" s="110"/>
      <c r="I79" s="110"/>
      <c r="J79" s="110"/>
      <c r="K79" s="110"/>
      <c r="L79" s="110"/>
      <c r="M79" s="110"/>
      <c r="N79" s="110"/>
      <c r="O79" s="110"/>
      <c r="P79" s="110"/>
      <c r="R79" s="109">
        <f>IFERROR((SUM(R76:R78))/((COUNTA(R76:R78))-(COUNTIFS(R76:R78,""))),0)</f>
        <v>0</v>
      </c>
      <c r="S79" s="10"/>
      <c r="T79" s="10"/>
      <c r="U79" s="10"/>
      <c r="V79" s="9"/>
      <c r="W79" s="8">
        <f>(R79)/2</f>
        <v>0</v>
      </c>
    </row>
    <row r="80" spans="1:24" s="13" customFormat="1" ht="13.5" hidden="1" customHeight="1" x14ac:dyDescent="0.2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4"/>
      <c r="S80" s="13" t="s">
        <v>45</v>
      </c>
    </row>
    <row r="81" spans="1:23" hidden="1" x14ac:dyDescent="0.2">
      <c r="A81" s="133"/>
      <c r="B81" s="133"/>
      <c r="C81" s="133"/>
      <c r="D81" s="133"/>
      <c r="E81" s="133"/>
      <c r="F81" s="133"/>
      <c r="G81" s="133"/>
      <c r="H81" s="134"/>
      <c r="I81" s="134"/>
      <c r="J81" s="133"/>
      <c r="K81" s="133"/>
      <c r="L81" s="133"/>
      <c r="M81" s="133"/>
      <c r="N81" s="133"/>
      <c r="O81" s="133"/>
      <c r="P81" s="133"/>
      <c r="Q81" s="2">
        <v>0</v>
      </c>
    </row>
    <row r="82" spans="1:23" hidden="1" x14ac:dyDescent="0.2">
      <c r="A82" s="133"/>
      <c r="B82" s="133"/>
      <c r="C82" s="133"/>
      <c r="D82" s="133"/>
      <c r="E82" s="133"/>
      <c r="F82" s="133"/>
      <c r="G82" s="133"/>
      <c r="H82" s="134"/>
      <c r="I82" s="134"/>
      <c r="J82" s="133"/>
      <c r="K82" s="133"/>
      <c r="L82" s="133"/>
      <c r="M82" s="133"/>
      <c r="N82" s="133"/>
      <c r="O82" s="133"/>
      <c r="P82" s="133"/>
      <c r="Q82" s="2">
        <v>0</v>
      </c>
    </row>
    <row r="83" spans="1:23" ht="9" customHeight="1" thickBot="1" x14ac:dyDescent="0.2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2">
        <v>0</v>
      </c>
    </row>
    <row r="84" spans="1:23" s="13" customFormat="1" ht="17.25" customHeight="1" x14ac:dyDescent="0.2">
      <c r="A84" s="131" t="s">
        <v>44</v>
      </c>
      <c r="B84" s="130"/>
      <c r="C84" s="130"/>
      <c r="D84" s="130"/>
      <c r="E84" s="130"/>
      <c r="F84" s="130"/>
      <c r="G84" s="130"/>
      <c r="H84" s="130" t="s">
        <v>43</v>
      </c>
      <c r="I84" s="130"/>
      <c r="J84" s="130"/>
      <c r="K84" s="130" t="s">
        <v>42</v>
      </c>
      <c r="L84" s="130"/>
      <c r="M84" s="130"/>
      <c r="N84" s="130"/>
      <c r="O84" s="130"/>
      <c r="P84" s="129"/>
      <c r="Q84" s="2">
        <v>0</v>
      </c>
    </row>
    <row r="85" spans="1:23" s="13" customFormat="1" ht="10.5" customHeight="1" x14ac:dyDescent="0.2">
      <c r="A85" s="128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6"/>
      <c r="Q85" s="2">
        <v>0</v>
      </c>
    </row>
    <row r="86" spans="1:23" s="13" customFormat="1" x14ac:dyDescent="0.2">
      <c r="A86" s="128" t="s">
        <v>41</v>
      </c>
      <c r="B86" s="127" t="s">
        <v>40</v>
      </c>
      <c r="C86" s="127"/>
      <c r="D86" s="127" t="s">
        <v>39</v>
      </c>
      <c r="E86" s="127"/>
      <c r="F86" s="127" t="s">
        <v>38</v>
      </c>
      <c r="G86" s="127"/>
      <c r="H86" s="127" t="s">
        <v>37</v>
      </c>
      <c r="I86" s="127" t="s">
        <v>36</v>
      </c>
      <c r="J86" s="127" t="s">
        <v>35</v>
      </c>
      <c r="K86" s="127"/>
      <c r="L86" s="127"/>
      <c r="M86" s="127"/>
      <c r="N86" s="127"/>
      <c r="O86" s="127"/>
      <c r="P86" s="126"/>
      <c r="Q86" s="2">
        <v>0</v>
      </c>
    </row>
    <row r="87" spans="1:23" s="13" customFormat="1" x14ac:dyDescent="0.2">
      <c r="A87" s="125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3"/>
      <c r="Q87" s="2">
        <v>0</v>
      </c>
    </row>
    <row r="88" spans="1:23" s="13" customFormat="1" ht="64.5" customHeight="1" x14ac:dyDescent="0.2">
      <c r="A88" s="121">
        <f>'[1]Asignación de Responsabilidades'!B69</f>
        <v>0</v>
      </c>
      <c r="B88" s="116" t="e">
        <f>'[1]Asignación de Responsabilidades'!C69</f>
        <v>#N/A</v>
      </c>
      <c r="C88" s="116"/>
      <c r="D88" s="116" t="e">
        <f>'[1]Asignación de Responsabilidades'!G69</f>
        <v>#N/A</v>
      </c>
      <c r="E88" s="116"/>
      <c r="F88" s="116" t="e">
        <f>'[1]Asignación de Responsabilidades'!J69</f>
        <v>#N/A</v>
      </c>
      <c r="G88" s="116"/>
      <c r="H88" s="120"/>
      <c r="I88" s="120"/>
      <c r="J88" s="120"/>
      <c r="K88" s="119"/>
      <c r="L88" s="119"/>
      <c r="M88" s="119"/>
      <c r="N88" s="119"/>
      <c r="O88" s="119"/>
      <c r="P88" s="118"/>
      <c r="Q88" s="122">
        <v>2</v>
      </c>
      <c r="R88" s="111" t="str">
        <f>IFERROR(IF(B88="","",IF(Q88=2,1.5,Q88-1)),"")</f>
        <v/>
      </c>
    </row>
    <row r="89" spans="1:23" s="13" customFormat="1" ht="64.5" customHeight="1" x14ac:dyDescent="0.2">
      <c r="A89" s="121">
        <f>'[1]Asignación de Responsabilidades'!B70</f>
        <v>0</v>
      </c>
      <c r="B89" s="116" t="e">
        <f>'[1]Asignación de Responsabilidades'!C70</f>
        <v>#N/A</v>
      </c>
      <c r="C89" s="116"/>
      <c r="D89" s="116" t="e">
        <f>'[1]Asignación de Responsabilidades'!G70</f>
        <v>#N/A</v>
      </c>
      <c r="E89" s="116"/>
      <c r="F89" s="116" t="e">
        <f>'[1]Asignación de Responsabilidades'!J70</f>
        <v>#N/A</v>
      </c>
      <c r="G89" s="116"/>
      <c r="H89" s="120"/>
      <c r="I89" s="120"/>
      <c r="J89" s="120"/>
      <c r="K89" s="119"/>
      <c r="L89" s="119"/>
      <c r="M89" s="119"/>
      <c r="N89" s="119"/>
      <c r="O89" s="119"/>
      <c r="P89" s="118"/>
      <c r="Q89" s="112">
        <v>2</v>
      </c>
      <c r="R89" s="111" t="str">
        <f>IFERROR(IF(B89="","",IF(Q89=2,1.5,Q89-1)),"")</f>
        <v/>
      </c>
    </row>
    <row r="90" spans="1:23" s="13" customFormat="1" ht="64.5" customHeight="1" thickBot="1" x14ac:dyDescent="0.25">
      <c r="A90" s="117">
        <f>'[1]Asignación de Responsabilidades'!B71</f>
        <v>0</v>
      </c>
      <c r="B90" s="116" t="e">
        <f>'[1]Asignación de Responsabilidades'!C71</f>
        <v>#N/A</v>
      </c>
      <c r="C90" s="116"/>
      <c r="D90" s="116" t="e">
        <f>'[1]Asignación de Responsabilidades'!G71</f>
        <v>#N/A</v>
      </c>
      <c r="E90" s="116"/>
      <c r="F90" s="116" t="e">
        <f>'[1]Asignación de Responsabilidades'!J71</f>
        <v>#N/A</v>
      </c>
      <c r="G90" s="116"/>
      <c r="H90" s="115"/>
      <c r="I90" s="115"/>
      <c r="J90" s="115"/>
      <c r="K90" s="114"/>
      <c r="L90" s="114"/>
      <c r="M90" s="114"/>
      <c r="N90" s="114"/>
      <c r="O90" s="114"/>
      <c r="P90" s="113"/>
      <c r="Q90" s="112">
        <v>1</v>
      </c>
      <c r="R90" s="111" t="str">
        <f>IFERROR(IF(B90="","",IF(Q90=2,1.5,Q90-1)),"")</f>
        <v/>
      </c>
    </row>
    <row r="91" spans="1:23" ht="16.5" customHeight="1" thickBot="1" x14ac:dyDescent="0.25">
      <c r="D91" s="108"/>
      <c r="E91" s="108"/>
      <c r="F91" s="7"/>
      <c r="G91" s="7"/>
      <c r="H91" s="110"/>
      <c r="I91" s="110"/>
      <c r="J91" s="110"/>
      <c r="K91" s="110"/>
      <c r="L91" s="110"/>
      <c r="M91" s="110"/>
      <c r="N91" s="110"/>
      <c r="O91" s="110"/>
      <c r="P91" s="110"/>
      <c r="R91" s="109">
        <f>IFERROR((SUM(R88:R90))/((COUNTA(R88:R90))-(COUNTIFS(R88:R90,""))),0)</f>
        <v>0</v>
      </c>
      <c r="S91" s="10"/>
      <c r="T91" s="10"/>
      <c r="U91" s="10"/>
      <c r="V91" s="9"/>
      <c r="W91" s="8">
        <f>(R91)/2</f>
        <v>0</v>
      </c>
    </row>
    <row r="92" spans="1:23" ht="16.5" hidden="1" customHeight="1" x14ac:dyDescent="0.2">
      <c r="D92" s="108"/>
      <c r="E92" s="108"/>
      <c r="F92" s="7"/>
      <c r="G92" s="7"/>
      <c r="H92" s="107"/>
      <c r="I92" s="107"/>
      <c r="J92" s="107"/>
      <c r="K92" s="107"/>
      <c r="L92" s="107"/>
      <c r="M92" s="107"/>
      <c r="N92" s="107"/>
      <c r="O92" s="107"/>
      <c r="P92" s="107"/>
      <c r="R92" s="5"/>
      <c r="S92" s="5"/>
      <c r="T92" s="5"/>
      <c r="U92" s="5"/>
      <c r="V92" s="5"/>
      <c r="W92" s="106"/>
    </row>
    <row r="93" spans="1:23" ht="16.5" hidden="1" customHeight="1" x14ac:dyDescent="0.2">
      <c r="D93" s="108"/>
      <c r="E93" s="108"/>
      <c r="F93" s="7"/>
      <c r="G93" s="7"/>
      <c r="H93" s="107"/>
      <c r="I93" s="107"/>
      <c r="J93" s="107"/>
      <c r="K93" s="107"/>
      <c r="L93" s="107"/>
      <c r="M93" s="107"/>
      <c r="N93" s="107"/>
      <c r="O93" s="107"/>
      <c r="P93" s="107"/>
      <c r="R93" s="5"/>
      <c r="S93" s="5"/>
      <c r="T93" s="5"/>
      <c r="U93" s="5"/>
      <c r="V93" s="5"/>
      <c r="W93" s="106"/>
    </row>
    <row r="94" spans="1:23" ht="16.5" customHeight="1" x14ac:dyDescent="0.2">
      <c r="A94" s="7" t="s">
        <v>34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107"/>
      <c r="M94" s="107"/>
      <c r="N94" s="107"/>
      <c r="O94" s="107"/>
      <c r="P94" s="107"/>
      <c r="R94" s="5"/>
      <c r="S94" s="5"/>
      <c r="T94" s="5"/>
      <c r="U94" s="5"/>
      <c r="V94" s="5"/>
      <c r="W94" s="106"/>
    </row>
    <row r="95" spans="1:23" ht="16.5" customHeight="1" thickBo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107"/>
      <c r="M95" s="107"/>
      <c r="N95" s="107"/>
      <c r="O95" s="107"/>
      <c r="P95" s="107"/>
      <c r="R95" s="5"/>
      <c r="S95" s="5"/>
      <c r="T95" s="5"/>
      <c r="U95" s="5"/>
      <c r="V95" s="5"/>
      <c r="W95" s="106"/>
    </row>
    <row r="96" spans="1:23" ht="16.5" hidden="1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107"/>
      <c r="M96" s="107"/>
      <c r="N96" s="107"/>
      <c r="O96" s="107"/>
      <c r="P96" s="107"/>
      <c r="R96" s="5"/>
      <c r="S96" s="5"/>
      <c r="T96" s="5"/>
      <c r="U96" s="5"/>
      <c r="V96" s="5"/>
      <c r="W96" s="106"/>
    </row>
    <row r="97" spans="1:23" ht="16.5" hidden="1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107"/>
      <c r="M97" s="107"/>
      <c r="N97" s="107"/>
      <c r="O97" s="107"/>
      <c r="P97" s="107"/>
      <c r="R97" s="5"/>
      <c r="S97" s="5"/>
      <c r="T97" s="5"/>
      <c r="U97" s="5"/>
      <c r="V97" s="5"/>
      <c r="W97" s="106"/>
    </row>
    <row r="98" spans="1:23" ht="16.5" hidden="1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107"/>
      <c r="M98" s="107"/>
      <c r="N98" s="107"/>
      <c r="O98" s="107"/>
      <c r="P98" s="107"/>
      <c r="R98" s="5"/>
      <c r="S98" s="5"/>
      <c r="T98" s="5"/>
      <c r="U98" s="5"/>
      <c r="V98" s="5"/>
      <c r="W98" s="106"/>
    </row>
    <row r="99" spans="1:23" s="13" customFormat="1" ht="16.5" customHeight="1" thickBot="1" x14ac:dyDescent="0.25">
      <c r="A99" s="66" t="s">
        <v>33</v>
      </c>
      <c r="B99" s="65"/>
      <c r="C99" s="65"/>
      <c r="D99" s="65"/>
      <c r="E99" s="65"/>
      <c r="F99" s="65"/>
      <c r="G99" s="65"/>
      <c r="H99" s="65"/>
      <c r="I99" s="65"/>
      <c r="J99" s="64"/>
      <c r="K99" s="99"/>
      <c r="L99" s="99"/>
      <c r="M99" s="99"/>
      <c r="N99" s="99"/>
      <c r="O99" s="99"/>
      <c r="P99" s="99"/>
      <c r="Q99" s="14"/>
      <c r="R99" s="98"/>
      <c r="S99" s="98"/>
      <c r="T99" s="98"/>
      <c r="U99" s="33" t="s">
        <v>3</v>
      </c>
      <c r="V99" s="98"/>
      <c r="W99" s="97"/>
    </row>
    <row r="100" spans="1:23" s="13" customFormat="1" ht="15" customHeight="1" x14ac:dyDescent="0.2">
      <c r="A100" s="105" t="s">
        <v>32</v>
      </c>
      <c r="B100" s="104"/>
      <c r="C100" s="104"/>
      <c r="D100" s="104"/>
      <c r="E100" s="104"/>
      <c r="F100" s="104"/>
      <c r="G100" s="104"/>
      <c r="H100" s="103"/>
      <c r="I100" s="102">
        <v>1</v>
      </c>
      <c r="J100" s="101"/>
      <c r="K100" s="99"/>
      <c r="L100" s="99"/>
      <c r="M100" s="99"/>
      <c r="N100" s="99"/>
      <c r="O100" s="99"/>
      <c r="P100" s="99"/>
      <c r="Q100" s="14"/>
      <c r="R100" s="98"/>
      <c r="S100" s="98"/>
      <c r="T100" s="98"/>
      <c r="U100" s="33" t="s">
        <v>3</v>
      </c>
      <c r="V100" s="98"/>
      <c r="W100" s="97"/>
    </row>
    <row r="101" spans="1:23" s="13" customFormat="1" ht="15" customHeight="1" x14ac:dyDescent="0.2">
      <c r="A101" s="96" t="s">
        <v>31</v>
      </c>
      <c r="B101" s="95"/>
      <c r="C101" s="95"/>
      <c r="D101" s="95"/>
      <c r="E101" s="95"/>
      <c r="F101" s="95"/>
      <c r="G101" s="95"/>
      <c r="H101" s="94"/>
      <c r="I101" s="93">
        <f>R101*Q101</f>
        <v>0</v>
      </c>
      <c r="J101" s="92"/>
      <c r="K101" s="99"/>
      <c r="L101" s="99"/>
      <c r="M101" s="99"/>
      <c r="N101" s="99"/>
      <c r="O101" s="99"/>
      <c r="P101" s="99"/>
      <c r="Q101" s="91">
        <v>0.5</v>
      </c>
      <c r="R101" s="100">
        <f>+W39</f>
        <v>0</v>
      </c>
      <c r="S101" s="98"/>
      <c r="T101" s="98"/>
      <c r="U101" s="33" t="s">
        <v>3</v>
      </c>
      <c r="V101" s="98"/>
      <c r="W101" s="97"/>
    </row>
    <row r="102" spans="1:23" s="13" customFormat="1" ht="15" customHeight="1" x14ac:dyDescent="0.2">
      <c r="A102" s="96" t="s">
        <v>30</v>
      </c>
      <c r="B102" s="95"/>
      <c r="C102" s="95"/>
      <c r="D102" s="95"/>
      <c r="E102" s="95"/>
      <c r="F102" s="95"/>
      <c r="G102" s="95"/>
      <c r="H102" s="94"/>
      <c r="I102" s="93">
        <f>R102*Q102</f>
        <v>0</v>
      </c>
      <c r="J102" s="92"/>
      <c r="K102" s="99"/>
      <c r="L102" s="99"/>
      <c r="M102" s="99"/>
      <c r="N102" s="99"/>
      <c r="O102" s="99"/>
      <c r="P102" s="99"/>
      <c r="Q102" s="91">
        <v>0.3</v>
      </c>
      <c r="R102" s="90">
        <f>W66</f>
        <v>0</v>
      </c>
      <c r="S102" s="98"/>
      <c r="T102" s="98"/>
      <c r="U102" s="33" t="s">
        <v>3</v>
      </c>
      <c r="V102" s="98"/>
      <c r="W102" s="97"/>
    </row>
    <row r="103" spans="1:23" s="13" customFormat="1" ht="15" customHeight="1" x14ac:dyDescent="0.2">
      <c r="A103" s="96" t="s">
        <v>29</v>
      </c>
      <c r="B103" s="95"/>
      <c r="C103" s="95"/>
      <c r="D103" s="95"/>
      <c r="E103" s="95"/>
      <c r="F103" s="95"/>
      <c r="G103" s="95"/>
      <c r="H103" s="94"/>
      <c r="I103" s="93">
        <f>R103*Q103</f>
        <v>0</v>
      </c>
      <c r="J103" s="92"/>
      <c r="K103" s="99"/>
      <c r="L103" s="99"/>
      <c r="M103" s="99"/>
      <c r="N103" s="99"/>
      <c r="O103" s="99"/>
      <c r="P103" s="99"/>
      <c r="Q103" s="91">
        <v>0.1</v>
      </c>
      <c r="R103" s="90">
        <f>W79</f>
        <v>0</v>
      </c>
      <c r="S103" s="98"/>
      <c r="T103" s="98"/>
      <c r="U103" s="33" t="s">
        <v>3</v>
      </c>
      <c r="V103" s="98"/>
      <c r="W103" s="97"/>
    </row>
    <row r="104" spans="1:23" s="15" customFormat="1" ht="15" customHeight="1" x14ac:dyDescent="0.2">
      <c r="A104" s="96" t="s">
        <v>28</v>
      </c>
      <c r="B104" s="95"/>
      <c r="C104" s="95"/>
      <c r="D104" s="95"/>
      <c r="E104" s="95"/>
      <c r="F104" s="95"/>
      <c r="G104" s="95"/>
      <c r="H104" s="94"/>
      <c r="I104" s="93">
        <f>R104*Q104</f>
        <v>0</v>
      </c>
      <c r="J104" s="92"/>
      <c r="P104" s="17"/>
      <c r="Q104" s="91">
        <v>0.1</v>
      </c>
      <c r="R104" s="90">
        <f>W91</f>
        <v>0</v>
      </c>
      <c r="U104" s="33" t="s">
        <v>3</v>
      </c>
    </row>
    <row r="105" spans="1:23" s="15" customFormat="1" ht="15" customHeight="1" x14ac:dyDescent="0.2">
      <c r="A105" s="69" t="s">
        <v>19</v>
      </c>
      <c r="B105" s="68"/>
      <c r="C105" s="68"/>
      <c r="D105" s="68"/>
      <c r="E105" s="68"/>
      <c r="F105" s="68"/>
      <c r="G105" s="68"/>
      <c r="H105" s="67"/>
      <c r="I105" s="89">
        <f>(I101+I102+I103+I104)*100%</f>
        <v>0</v>
      </c>
      <c r="J105" s="88"/>
      <c r="P105" s="17"/>
      <c r="Q105" s="87"/>
      <c r="R105" s="86"/>
      <c r="U105" s="33" t="s">
        <v>3</v>
      </c>
    </row>
    <row r="106" spans="1:23" s="15" customFormat="1" ht="15" customHeight="1" x14ac:dyDescent="0.2">
      <c r="A106" s="85" t="s">
        <v>27</v>
      </c>
      <c r="B106" s="83"/>
      <c r="C106" s="83"/>
      <c r="D106" s="83"/>
      <c r="E106" s="83"/>
      <c r="F106" s="83"/>
      <c r="G106" s="83"/>
      <c r="H106" s="83"/>
      <c r="I106" s="83"/>
      <c r="J106" s="82"/>
      <c r="P106" s="17"/>
      <c r="Q106" s="78" t="s">
        <v>26</v>
      </c>
      <c r="R106" s="79">
        <v>5.0000000000000001E-3</v>
      </c>
      <c r="U106" s="33" t="s">
        <v>3</v>
      </c>
    </row>
    <row r="107" spans="1:23" s="15" customFormat="1" ht="15" customHeight="1" x14ac:dyDescent="0.2">
      <c r="A107" s="84" t="s">
        <v>25</v>
      </c>
      <c r="B107" s="83"/>
      <c r="C107" s="83"/>
      <c r="D107" s="83"/>
      <c r="E107" s="83"/>
      <c r="F107" s="83"/>
      <c r="G107" s="83"/>
      <c r="H107" s="82"/>
      <c r="I107" s="81" t="s">
        <v>24</v>
      </c>
      <c r="J107" s="80"/>
      <c r="P107" s="17"/>
      <c r="Q107" s="78" t="s">
        <v>23</v>
      </c>
      <c r="R107" s="79">
        <v>0.01</v>
      </c>
      <c r="U107" s="33" t="s">
        <v>3</v>
      </c>
    </row>
    <row r="108" spans="1:23" s="15" customFormat="1" ht="15" customHeight="1" x14ac:dyDescent="0.2">
      <c r="A108" s="74"/>
      <c r="B108" s="73"/>
      <c r="C108" s="73"/>
      <c r="D108" s="73"/>
      <c r="E108" s="73"/>
      <c r="F108" s="73"/>
      <c r="G108" s="73"/>
      <c r="H108" s="72"/>
      <c r="I108" s="71" t="str">
        <f>IFERROR(+VLOOKUP(A108,$Q$106:$R$110,2,0)," ")</f>
        <v xml:space="preserve"> </v>
      </c>
      <c r="J108" s="70"/>
      <c r="P108" s="17"/>
      <c r="Q108" s="78" t="s">
        <v>22</v>
      </c>
      <c r="R108" s="77">
        <v>0.02</v>
      </c>
      <c r="U108" s="33" t="s">
        <v>3</v>
      </c>
    </row>
    <row r="109" spans="1:23" s="15" customFormat="1" ht="15" hidden="1" customHeight="1" x14ac:dyDescent="0.2">
      <c r="A109" s="74"/>
      <c r="B109" s="73"/>
      <c r="C109" s="73"/>
      <c r="D109" s="73"/>
      <c r="E109" s="73"/>
      <c r="F109" s="73"/>
      <c r="G109" s="73"/>
      <c r="H109" s="72"/>
      <c r="I109" s="71" t="str">
        <f>IFERROR(+VLOOKUP(A109,$Q$106:$R$110,2,0)," ")</f>
        <v xml:space="preserve"> </v>
      </c>
      <c r="J109" s="70"/>
      <c r="P109" s="17"/>
      <c r="Q109" s="78" t="s">
        <v>21</v>
      </c>
      <c r="R109" s="77">
        <v>0.04</v>
      </c>
      <c r="U109" s="33" t="s">
        <v>3</v>
      </c>
    </row>
    <row r="110" spans="1:23" s="15" customFormat="1" ht="15" hidden="1" customHeight="1" x14ac:dyDescent="0.2">
      <c r="A110" s="74"/>
      <c r="B110" s="73"/>
      <c r="C110" s="73"/>
      <c r="D110" s="73"/>
      <c r="E110" s="73"/>
      <c r="F110" s="73"/>
      <c r="G110" s="73"/>
      <c r="H110" s="72"/>
      <c r="I110" s="71" t="str">
        <f>IFERROR(+VLOOKUP(A110,$Q$106:$R$110,2,0)," ")</f>
        <v xml:space="preserve"> </v>
      </c>
      <c r="J110" s="70"/>
      <c r="P110" s="17"/>
      <c r="Q110" s="76" t="s">
        <v>20</v>
      </c>
      <c r="R110" s="75"/>
      <c r="U110" s="33" t="s">
        <v>3</v>
      </c>
    </row>
    <row r="111" spans="1:23" s="15" customFormat="1" ht="15" hidden="1" customHeight="1" x14ac:dyDescent="0.2">
      <c r="A111" s="74"/>
      <c r="B111" s="73"/>
      <c r="C111" s="73"/>
      <c r="D111" s="73"/>
      <c r="E111" s="73"/>
      <c r="F111" s="73"/>
      <c r="G111" s="73"/>
      <c r="H111" s="72"/>
      <c r="I111" s="71" t="str">
        <f>IFERROR(+VLOOKUP(A111,$Q$106:$R$110,2,0)," ")</f>
        <v xml:space="preserve"> </v>
      </c>
      <c r="J111" s="70"/>
      <c r="P111" s="17"/>
      <c r="Q111" s="30"/>
      <c r="U111" s="33" t="s">
        <v>3</v>
      </c>
    </row>
    <row r="112" spans="1:23" s="15" customFormat="1" ht="15" hidden="1" customHeight="1" x14ac:dyDescent="0.2">
      <c r="A112" s="74"/>
      <c r="B112" s="73"/>
      <c r="C112" s="73"/>
      <c r="D112" s="73"/>
      <c r="E112" s="73"/>
      <c r="F112" s="73"/>
      <c r="G112" s="73"/>
      <c r="H112" s="72"/>
      <c r="I112" s="71" t="str">
        <f>IFERROR(+VLOOKUP(A112,$Q$106:$R$110,2,0)," ")</f>
        <v xml:space="preserve"> </v>
      </c>
      <c r="J112" s="70"/>
      <c r="P112" s="17"/>
      <c r="Q112" s="30"/>
      <c r="U112" s="33" t="s">
        <v>3</v>
      </c>
    </row>
    <row r="113" spans="1:21" s="15" customFormat="1" ht="15" hidden="1" customHeight="1" x14ac:dyDescent="0.2">
      <c r="A113" s="74"/>
      <c r="B113" s="73"/>
      <c r="C113" s="73"/>
      <c r="D113" s="73"/>
      <c r="E113" s="73"/>
      <c r="F113" s="73"/>
      <c r="G113" s="73"/>
      <c r="H113" s="72"/>
      <c r="I113" s="71" t="str">
        <f>IFERROR(+VLOOKUP(A113,$Q$106:$R$110,2,0)," ")</f>
        <v xml:space="preserve"> </v>
      </c>
      <c r="J113" s="70"/>
      <c r="P113" s="17"/>
      <c r="Q113" s="30"/>
      <c r="U113" s="33" t="s">
        <v>3</v>
      </c>
    </row>
    <row r="114" spans="1:21" s="15" customFormat="1" ht="15" customHeight="1" thickBot="1" x14ac:dyDescent="0.25">
      <c r="A114" s="69" t="s">
        <v>19</v>
      </c>
      <c r="B114" s="68"/>
      <c r="C114" s="68"/>
      <c r="D114" s="68"/>
      <c r="E114" s="68"/>
      <c r="F114" s="68"/>
      <c r="G114" s="68"/>
      <c r="H114" s="67"/>
      <c r="I114" s="47">
        <f>MAX(I108:J113)</f>
        <v>0</v>
      </c>
      <c r="J114" s="46"/>
      <c r="P114" s="17"/>
      <c r="Q114" s="30"/>
      <c r="U114" s="33" t="s">
        <v>3</v>
      </c>
    </row>
    <row r="115" spans="1:21" s="15" customFormat="1" ht="15" customHeight="1" thickBot="1" x14ac:dyDescent="0.25">
      <c r="A115" s="66" t="s">
        <v>18</v>
      </c>
      <c r="B115" s="65"/>
      <c r="C115" s="65"/>
      <c r="D115" s="65"/>
      <c r="E115" s="65"/>
      <c r="F115" s="65"/>
      <c r="G115" s="65"/>
      <c r="H115" s="65"/>
      <c r="I115" s="65"/>
      <c r="J115" s="64"/>
      <c r="P115" s="17"/>
      <c r="Q115" s="63" t="s">
        <v>17</v>
      </c>
      <c r="R115" s="34">
        <v>0.95</v>
      </c>
      <c r="S115" s="34">
        <v>1</v>
      </c>
      <c r="U115" s="33" t="s">
        <v>3</v>
      </c>
    </row>
    <row r="116" spans="1:21" s="15" customFormat="1" ht="27.75" customHeight="1" thickBot="1" x14ac:dyDescent="0.25">
      <c r="A116" s="62" t="s">
        <v>16</v>
      </c>
      <c r="B116" s="61"/>
      <c r="C116" s="61"/>
      <c r="D116" s="61"/>
      <c r="E116" s="61"/>
      <c r="F116" s="60"/>
      <c r="G116" s="59" t="s">
        <v>15</v>
      </c>
      <c r="H116" s="58"/>
      <c r="I116" s="59" t="s">
        <v>14</v>
      </c>
      <c r="J116" s="58"/>
      <c r="P116" s="17"/>
      <c r="Q116" s="36" t="s">
        <v>13</v>
      </c>
      <c r="R116" s="34">
        <v>0.9</v>
      </c>
      <c r="S116" s="34">
        <v>0.94989999999999997</v>
      </c>
      <c r="U116" s="33" t="s">
        <v>3</v>
      </c>
    </row>
    <row r="117" spans="1:21" s="15" customFormat="1" ht="15" customHeight="1" thickBot="1" x14ac:dyDescent="0.25">
      <c r="A117" s="50" t="s">
        <v>12</v>
      </c>
      <c r="B117" s="57" t="s">
        <v>11</v>
      </c>
      <c r="C117" s="56"/>
      <c r="D117" s="56"/>
      <c r="E117" s="56"/>
      <c r="F117" s="55"/>
      <c r="G117" s="54">
        <f>I105</f>
        <v>0</v>
      </c>
      <c r="H117" s="53"/>
      <c r="I117" s="52" t="str">
        <f>IF(G119=0%," ",IF(G119&lt;R118,$Q$119,IF(G119&lt;R117,$Q$118,IF(G119&lt;R116,$Q$117,IF(G119&lt;R115,$Q$116,IF(G119&lt;=S115,Q115,"REVISAR"))))))</f>
        <v xml:space="preserve"> </v>
      </c>
      <c r="J117" s="51"/>
      <c r="P117" s="17"/>
      <c r="Q117" s="36" t="s">
        <v>10</v>
      </c>
      <c r="R117" s="34">
        <v>0.8</v>
      </c>
      <c r="S117" s="34">
        <v>0.89990000000000003</v>
      </c>
      <c r="U117" s="33" t="s">
        <v>3</v>
      </c>
    </row>
    <row r="118" spans="1:21" s="15" customFormat="1" ht="15" customHeight="1" thickBot="1" x14ac:dyDescent="0.25">
      <c r="A118" s="50" t="s">
        <v>9</v>
      </c>
      <c r="B118" s="49" t="s">
        <v>8</v>
      </c>
      <c r="C118" s="49"/>
      <c r="D118" s="49"/>
      <c r="E118" s="49"/>
      <c r="F118" s="48"/>
      <c r="G118" s="47">
        <f>MAX(I108:J113)</f>
        <v>0</v>
      </c>
      <c r="H118" s="46"/>
      <c r="I118" s="45"/>
      <c r="J118" s="44"/>
      <c r="P118" s="17"/>
      <c r="Q118" s="36" t="s">
        <v>7</v>
      </c>
      <c r="R118" s="34">
        <v>0.7</v>
      </c>
      <c r="S118" s="34">
        <v>0.79990000000000006</v>
      </c>
      <c r="U118" s="33" t="s">
        <v>3</v>
      </c>
    </row>
    <row r="119" spans="1:21" s="15" customFormat="1" ht="42" customHeight="1" thickBot="1" x14ac:dyDescent="0.25">
      <c r="A119" s="43" t="s">
        <v>6</v>
      </c>
      <c r="B119" s="42"/>
      <c r="C119" s="42"/>
      <c r="D119" s="42"/>
      <c r="E119" s="42"/>
      <c r="F119" s="41"/>
      <c r="G119" s="40">
        <f>TRUNC(SUM(G117)-G118,4)</f>
        <v>0</v>
      </c>
      <c r="H119" s="39"/>
      <c r="I119" s="38"/>
      <c r="J119" s="37"/>
      <c r="P119" s="17"/>
      <c r="Q119" s="36" t="s">
        <v>5</v>
      </c>
      <c r="R119" s="35" t="s">
        <v>4</v>
      </c>
      <c r="S119" s="34">
        <v>0.69989999999999997</v>
      </c>
      <c r="U119" s="33" t="s">
        <v>3</v>
      </c>
    </row>
    <row r="120" spans="1:21" s="15" customFormat="1" ht="11.25" x14ac:dyDescent="0.2">
      <c r="A120" s="17"/>
      <c r="B120" s="17"/>
      <c r="C120" s="17"/>
      <c r="D120" s="17"/>
      <c r="E120" s="16"/>
      <c r="F120" s="16"/>
      <c r="G120" s="16"/>
      <c r="H120" s="16"/>
      <c r="I120" s="16"/>
      <c r="J120" s="16"/>
      <c r="P120" s="17"/>
      <c r="Q120" s="30"/>
    </row>
    <row r="121" spans="1:21" s="15" customFormat="1" ht="11.25" x14ac:dyDescent="0.2">
      <c r="A121" s="17"/>
      <c r="B121" s="17"/>
      <c r="C121" s="17"/>
      <c r="D121" s="17"/>
      <c r="E121" s="16"/>
      <c r="F121" s="16"/>
      <c r="G121" s="16"/>
      <c r="H121" s="16"/>
      <c r="I121" s="16"/>
      <c r="J121" s="16"/>
      <c r="P121" s="17"/>
      <c r="Q121" s="30"/>
    </row>
    <row r="122" spans="1:21" s="15" customFormat="1" ht="19.5" customHeight="1" x14ac:dyDescent="0.2">
      <c r="A122" s="17"/>
      <c r="B122" s="32" t="s">
        <v>2</v>
      </c>
      <c r="C122" s="31"/>
      <c r="D122" s="31"/>
      <c r="E122" s="31"/>
      <c r="F122" s="16"/>
      <c r="G122" s="16"/>
      <c r="H122" s="16"/>
      <c r="I122" s="16"/>
      <c r="J122" s="16"/>
      <c r="P122" s="17"/>
      <c r="Q122" s="30"/>
    </row>
    <row r="123" spans="1:21" s="15" customFormat="1" ht="11.25" x14ac:dyDescent="0.2">
      <c r="A123" s="17"/>
      <c r="B123" s="17"/>
      <c r="C123" s="17"/>
      <c r="D123" s="17"/>
      <c r="E123" s="16"/>
      <c r="F123" s="16"/>
      <c r="G123" s="16"/>
      <c r="H123" s="16"/>
      <c r="I123" s="16"/>
      <c r="J123" s="16"/>
      <c r="P123" s="17"/>
      <c r="Q123" s="30"/>
    </row>
    <row r="124" spans="1:21" s="15" customFormat="1" ht="11.25" hidden="1" x14ac:dyDescent="0.2">
      <c r="A124" s="17"/>
      <c r="B124" s="17"/>
      <c r="C124" s="17"/>
      <c r="D124" s="17"/>
      <c r="E124" s="16"/>
      <c r="F124" s="16"/>
      <c r="G124" s="16"/>
      <c r="H124" s="16"/>
      <c r="I124" s="16"/>
      <c r="J124" s="16"/>
      <c r="P124" s="17"/>
      <c r="Q124" s="30"/>
    </row>
    <row r="125" spans="1:21" s="15" customFormat="1" ht="11.25" hidden="1" x14ac:dyDescent="0.2">
      <c r="A125" s="17"/>
      <c r="B125" s="17"/>
      <c r="C125" s="17"/>
      <c r="D125" s="17"/>
      <c r="E125" s="16"/>
      <c r="F125" s="16"/>
      <c r="G125" s="16"/>
      <c r="H125" s="16"/>
      <c r="I125" s="16"/>
      <c r="J125" s="16"/>
      <c r="P125" s="17"/>
      <c r="Q125" s="30"/>
    </row>
    <row r="126" spans="1:21" s="15" customFormat="1" ht="11.25" hidden="1" x14ac:dyDescent="0.2">
      <c r="A126" s="17"/>
      <c r="B126" s="17"/>
      <c r="C126" s="17"/>
      <c r="D126" s="17"/>
      <c r="E126" s="16"/>
      <c r="F126" s="16"/>
      <c r="G126" s="16"/>
      <c r="H126" s="16"/>
      <c r="I126" s="16"/>
      <c r="J126" s="16"/>
      <c r="P126" s="17"/>
      <c r="Q126" s="30"/>
    </row>
    <row r="127" spans="1:21" s="15" customFormat="1" ht="11.25" x14ac:dyDescent="0.2">
      <c r="A127" s="17"/>
      <c r="B127" s="17"/>
      <c r="C127" s="17"/>
      <c r="D127" s="17"/>
      <c r="E127" s="16"/>
      <c r="F127" s="16"/>
      <c r="G127" s="16"/>
      <c r="H127" s="16"/>
      <c r="I127" s="16"/>
      <c r="J127" s="16"/>
      <c r="P127" s="17"/>
      <c r="Q127" s="30"/>
    </row>
    <row r="128" spans="1:21" s="15" customFormat="1" ht="11.25" x14ac:dyDescent="0.2">
      <c r="A128" s="17"/>
      <c r="B128" s="17"/>
      <c r="C128" s="17"/>
      <c r="D128" s="17"/>
      <c r="E128" s="16"/>
      <c r="F128" s="16"/>
      <c r="G128" s="16"/>
      <c r="H128" s="16"/>
      <c r="I128" s="16"/>
      <c r="J128" s="16"/>
      <c r="P128" s="17"/>
      <c r="Q128" s="30"/>
    </row>
    <row r="129" spans="1:23" s="15" customFormat="1" ht="11.25" x14ac:dyDescent="0.2">
      <c r="A129" s="17"/>
      <c r="B129" s="17"/>
      <c r="C129" s="17"/>
      <c r="D129" s="17"/>
      <c r="E129" s="16"/>
      <c r="F129" s="16"/>
      <c r="G129" s="16"/>
      <c r="H129" s="16"/>
      <c r="I129" s="16"/>
      <c r="J129" s="16"/>
      <c r="P129" s="17"/>
      <c r="Q129" s="30"/>
    </row>
    <row r="130" spans="1:23" s="15" customFormat="1" ht="27" customHeight="1" x14ac:dyDescent="0.2">
      <c r="A130" s="17"/>
      <c r="B130" s="17"/>
      <c r="C130" s="17"/>
      <c r="D130" s="17"/>
      <c r="E130" s="16"/>
      <c r="F130" s="16"/>
      <c r="G130" s="16"/>
      <c r="H130" s="16"/>
      <c r="I130" s="16"/>
      <c r="J130" s="16"/>
      <c r="P130" s="17"/>
      <c r="Q130" s="30"/>
    </row>
    <row r="131" spans="1:23" s="15" customFormat="1" ht="11.25" x14ac:dyDescent="0.2">
      <c r="A131" s="17"/>
      <c r="B131" s="17"/>
      <c r="C131" s="17"/>
      <c r="D131" s="17"/>
      <c r="E131" s="16"/>
      <c r="F131" s="16"/>
      <c r="G131" s="16"/>
      <c r="H131" s="16"/>
      <c r="I131" s="16"/>
      <c r="J131" s="16"/>
      <c r="P131" s="17"/>
      <c r="Q131" s="30"/>
    </row>
    <row r="132" spans="1:23" s="15" customFormat="1" ht="11.25" x14ac:dyDescent="0.2">
      <c r="A132" s="17"/>
      <c r="B132" s="17"/>
      <c r="C132" s="17"/>
      <c r="D132" s="17"/>
      <c r="E132" s="16"/>
      <c r="F132" s="16"/>
      <c r="G132" s="16"/>
      <c r="H132" s="16"/>
      <c r="I132" s="16"/>
      <c r="J132" s="16"/>
      <c r="P132" s="17"/>
      <c r="Q132" s="30"/>
    </row>
    <row r="133" spans="1:23" s="15" customFormat="1" ht="11.25" x14ac:dyDescent="0.2">
      <c r="A133" s="17"/>
      <c r="B133" s="17"/>
      <c r="C133" s="17"/>
      <c r="D133" s="17"/>
      <c r="E133" s="16"/>
      <c r="F133" s="16"/>
      <c r="G133" s="16"/>
      <c r="H133" s="16"/>
      <c r="I133" s="16"/>
      <c r="J133" s="16"/>
      <c r="P133" s="17"/>
      <c r="Q133" s="30"/>
    </row>
    <row r="134" spans="1:23" s="15" customFormat="1" x14ac:dyDescent="0.2">
      <c r="A134" s="17"/>
      <c r="B134" s="29"/>
      <c r="C134" s="28" t="s">
        <v>1</v>
      </c>
      <c r="D134" s="28"/>
      <c r="E134" s="28"/>
      <c r="F134" s="28"/>
      <c r="G134" s="29"/>
      <c r="H134" s="28" t="s">
        <v>0</v>
      </c>
      <c r="I134" s="28"/>
      <c r="J134" s="28"/>
      <c r="K134" s="28"/>
      <c r="L134" s="28"/>
    </row>
    <row r="135" spans="1:23" s="15" customFormat="1" ht="11.25" hidden="1" customHeight="1" x14ac:dyDescent="0.2">
      <c r="A135" s="17"/>
      <c r="B135" s="27"/>
      <c r="C135" s="27"/>
      <c r="D135" s="27"/>
      <c r="E135" s="27"/>
      <c r="F135" s="26"/>
      <c r="G135" s="25"/>
      <c r="H135" s="25"/>
      <c r="I135" s="25"/>
      <c r="J135" s="25"/>
      <c r="K135" s="25"/>
      <c r="L135" s="24"/>
    </row>
    <row r="136" spans="1:23" s="15" customFormat="1" ht="11.25" customHeight="1" x14ac:dyDescent="0.2">
      <c r="A136" s="17"/>
      <c r="B136" s="23"/>
      <c r="C136" s="22">
        <f>'[1]Asignación de Responsabilidades'!F80</f>
        <v>0</v>
      </c>
      <c r="D136" s="22"/>
      <c r="E136" s="22"/>
      <c r="F136" s="22"/>
      <c r="H136" s="21">
        <f>'[1]Asignación de Responsabilidades'!O80</f>
        <v>0</v>
      </c>
      <c r="I136" s="18"/>
      <c r="J136" s="18"/>
      <c r="K136" s="18"/>
      <c r="L136" s="18"/>
    </row>
    <row r="137" spans="1:23" s="15" customFormat="1" ht="12" customHeight="1" x14ac:dyDescent="0.2">
      <c r="A137" s="17"/>
      <c r="B137" s="19"/>
      <c r="C137" s="20">
        <f>'[1]Asignación de Responsabilidades'!F81</f>
        <v>0</v>
      </c>
      <c r="D137" s="20"/>
      <c r="E137" s="20"/>
      <c r="F137" s="20"/>
      <c r="G137" s="19"/>
      <c r="H137" s="18">
        <f>'[1]Asignación de Responsabilidades'!O81</f>
        <v>0</v>
      </c>
      <c r="I137" s="18"/>
      <c r="J137" s="18"/>
      <c r="K137" s="18"/>
      <c r="L137" s="18"/>
    </row>
    <row r="138" spans="1:23" s="15" customFormat="1" ht="12" customHeight="1" x14ac:dyDescent="0.2">
      <c r="A138" s="17"/>
      <c r="B138" s="17"/>
      <c r="C138" s="17"/>
      <c r="D138" s="17"/>
      <c r="I138" s="16"/>
      <c r="J138" s="16"/>
    </row>
    <row r="139" spans="1:23" s="13" customFormat="1" ht="9" customHeight="1" thickBot="1" x14ac:dyDescent="0.25">
      <c r="Q139" s="14"/>
    </row>
    <row r="140" spans="1:23" ht="16.5" customHeight="1" thickBot="1" x14ac:dyDescent="0.25">
      <c r="A140" s="7"/>
      <c r="B140" s="7"/>
      <c r="C140" s="7"/>
      <c r="D140" s="7"/>
      <c r="E140" s="7"/>
      <c r="F140" s="7"/>
      <c r="G140" s="7"/>
      <c r="H140" s="12"/>
      <c r="I140" s="12"/>
      <c r="J140" s="12"/>
      <c r="K140" s="12"/>
      <c r="L140" s="12"/>
      <c r="M140" s="12"/>
      <c r="N140" s="12"/>
      <c r="O140" s="12"/>
      <c r="P140" s="12"/>
      <c r="Q140" s="1"/>
      <c r="S140" s="11">
        <f>IFERROR((SUM(R18:R37))/((COUNTA(R18:R37))-(COUNTIFS(R18:R37,0))),0)</f>
        <v>0</v>
      </c>
      <c r="T140" s="10"/>
      <c r="U140" s="10"/>
      <c r="V140" s="9"/>
      <c r="W140" s="8">
        <f>(S140)/5</f>
        <v>0</v>
      </c>
    </row>
    <row r="141" spans="1:23" ht="8.2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R141" s="5"/>
      <c r="S141" s="5"/>
      <c r="T141" s="5"/>
      <c r="U141" s="5"/>
      <c r="V141" s="5"/>
      <c r="W141" s="6"/>
    </row>
    <row r="142" spans="1:23" x14ac:dyDescent="0.2">
      <c r="Q142" s="1"/>
    </row>
    <row r="143" spans="1:23" x14ac:dyDescent="0.2">
      <c r="Q143" s="5"/>
      <c r="R143" s="5"/>
      <c r="S143" s="5"/>
      <c r="T143" s="5"/>
      <c r="U143" s="5"/>
    </row>
    <row r="144" spans="1:23" x14ac:dyDescent="0.2">
      <c r="B144" s="4"/>
      <c r="C144" s="4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</sheetData>
  <sheetProtection algorithmName="SHA-512" hashValue="/bmEXYoSbpectPu6igz2QsEWeFkf0AOPPT6a+Y4ffg4BBNDT0k7GtYrfzTQUYfc0hzYBD6DBxZN/nUeSHiNi8Q==" saltValue="uSbZKEqmoDKC5Xtdet0WqQ==" spinCount="100000" sheet="1" objects="1" scenarios="1"/>
  <protectedRanges>
    <protectedRange sqref="H78:J78" name="Rango10"/>
    <protectedRange sqref="G138" name="Rango7"/>
    <protectedRange sqref="H18:P37" name="Rango3"/>
    <protectedRange sqref="H6:P9" name="Rango2"/>
    <protectedRange sqref="C6:F9" name="Rango1"/>
    <protectedRange sqref="H46:P65" name="Rango4"/>
    <protectedRange sqref="H88:P90" name="Rango6"/>
    <protectedRange sqref="H77:J77" name="Rango9"/>
    <protectedRange sqref="A108:H113" name="Rango4_1"/>
    <protectedRange sqref="D136:E137 B136:B137" name="Rango15_1"/>
    <protectedRange sqref="I136:K137" name="Rango16_1"/>
  </protectedRanges>
  <mergeCells count="253">
    <mergeCell ref="G116:H116"/>
    <mergeCell ref="I116:J116"/>
    <mergeCell ref="I105:J105"/>
    <mergeCell ref="A106:J106"/>
    <mergeCell ref="A107:H107"/>
    <mergeCell ref="I107:J107"/>
    <mergeCell ref="A108:H108"/>
    <mergeCell ref="A112:H112"/>
    <mergeCell ref="G119:H119"/>
    <mergeCell ref="A101:H101"/>
    <mergeCell ref="I101:J101"/>
    <mergeCell ref="A102:H102"/>
    <mergeCell ref="I102:J102"/>
    <mergeCell ref="A103:H103"/>
    <mergeCell ref="I103:J103"/>
    <mergeCell ref="A104:H104"/>
    <mergeCell ref="I104:J104"/>
    <mergeCell ref="A105:H105"/>
    <mergeCell ref="B21:G21"/>
    <mergeCell ref="H21:I21"/>
    <mergeCell ref="J21:K21"/>
    <mergeCell ref="L21:P21"/>
    <mergeCell ref="B19:G19"/>
    <mergeCell ref="I117:J119"/>
    <mergeCell ref="B117:F117"/>
    <mergeCell ref="G117:H117"/>
    <mergeCell ref="G118:H118"/>
    <mergeCell ref="A119:F119"/>
    <mergeCell ref="A16:A17"/>
    <mergeCell ref="B16:G17"/>
    <mergeCell ref="A6:B6"/>
    <mergeCell ref="A7:B8"/>
    <mergeCell ref="A9:B9"/>
    <mergeCell ref="C7:F8"/>
    <mergeCell ref="C9:F9"/>
    <mergeCell ref="H33:I33"/>
    <mergeCell ref="H34:I34"/>
    <mergeCell ref="H35:I35"/>
    <mergeCell ref="J26:K26"/>
    <mergeCell ref="E1:J4"/>
    <mergeCell ref="A1:D4"/>
    <mergeCell ref="A13:P13"/>
    <mergeCell ref="A14:G15"/>
    <mergeCell ref="H14:I17"/>
    <mergeCell ref="J14:K17"/>
    <mergeCell ref="B22:G22"/>
    <mergeCell ref="H22:I22"/>
    <mergeCell ref="J22:K22"/>
    <mergeCell ref="L22:P22"/>
    <mergeCell ref="B23:G23"/>
    <mergeCell ref="H23:I23"/>
    <mergeCell ref="J23:K23"/>
    <mergeCell ref="L23:P23"/>
    <mergeCell ref="K1:L2"/>
    <mergeCell ref="K3:L4"/>
    <mergeCell ref="A114:H114"/>
    <mergeCell ref="I114:J114"/>
    <mergeCell ref="I109:J109"/>
    <mergeCell ref="A110:H110"/>
    <mergeCell ref="B24:G24"/>
    <mergeCell ref="H24:I24"/>
    <mergeCell ref="J24:K24"/>
    <mergeCell ref="L24:P24"/>
    <mergeCell ref="H9:P9"/>
    <mergeCell ref="H19:I19"/>
    <mergeCell ref="H8:P8"/>
    <mergeCell ref="J19:K19"/>
    <mergeCell ref="L19:P19"/>
    <mergeCell ref="C6:P6"/>
    <mergeCell ref="L14:P17"/>
    <mergeCell ref="H7:P7"/>
    <mergeCell ref="B20:G20"/>
    <mergeCell ref="H20:I20"/>
    <mergeCell ref="J20:K20"/>
    <mergeCell ref="L20:P20"/>
    <mergeCell ref="B18:G18"/>
    <mergeCell ref="H18:I18"/>
    <mergeCell ref="J18:K18"/>
    <mergeCell ref="L18:P18"/>
    <mergeCell ref="B33:G33"/>
    <mergeCell ref="B34:G34"/>
    <mergeCell ref="B35:G35"/>
    <mergeCell ref="H26:I26"/>
    <mergeCell ref="H27:I27"/>
    <mergeCell ref="H28:I28"/>
    <mergeCell ref="H31:I31"/>
    <mergeCell ref="H32:I32"/>
    <mergeCell ref="H29:I29"/>
    <mergeCell ref="H30:I30"/>
    <mergeCell ref="B27:G27"/>
    <mergeCell ref="B28:G28"/>
    <mergeCell ref="B29:G29"/>
    <mergeCell ref="B30:G30"/>
    <mergeCell ref="B31:G31"/>
    <mergeCell ref="B32:G32"/>
    <mergeCell ref="S42:T42"/>
    <mergeCell ref="H44:H45"/>
    <mergeCell ref="I44:I45"/>
    <mergeCell ref="B25:G25"/>
    <mergeCell ref="H25:I25"/>
    <mergeCell ref="J25:K25"/>
    <mergeCell ref="L25:P25"/>
    <mergeCell ref="A38:P38"/>
    <mergeCell ref="R39:V39"/>
    <mergeCell ref="B26:G26"/>
    <mergeCell ref="B74:C75"/>
    <mergeCell ref="H74:H75"/>
    <mergeCell ref="I74:I75"/>
    <mergeCell ref="D74:E75"/>
    <mergeCell ref="J74:J75"/>
    <mergeCell ref="K72:P75"/>
    <mergeCell ref="H72:J73"/>
    <mergeCell ref="H79:P79"/>
    <mergeCell ref="R66:V66"/>
    <mergeCell ref="B64:G64"/>
    <mergeCell ref="B65:G65"/>
    <mergeCell ref="A66:G66"/>
    <mergeCell ref="H66:P66"/>
    <mergeCell ref="K64:P64"/>
    <mergeCell ref="K65:P65"/>
    <mergeCell ref="A72:G73"/>
    <mergeCell ref="A74:A75"/>
    <mergeCell ref="F78:G78"/>
    <mergeCell ref="D76:E76"/>
    <mergeCell ref="D77:E77"/>
    <mergeCell ref="D78:E78"/>
    <mergeCell ref="B78:C78"/>
    <mergeCell ref="A79:G79"/>
    <mergeCell ref="I112:J112"/>
    <mergeCell ref="A113:H113"/>
    <mergeCell ref="I113:J113"/>
    <mergeCell ref="R79:V79"/>
    <mergeCell ref="K78:P78"/>
    <mergeCell ref="B76:C76"/>
    <mergeCell ref="B77:C77"/>
    <mergeCell ref="K76:P76"/>
    <mergeCell ref="K77:P77"/>
    <mergeCell ref="F76:G76"/>
    <mergeCell ref="A86:A87"/>
    <mergeCell ref="B86:C87"/>
    <mergeCell ref="H86:H87"/>
    <mergeCell ref="I86:I87"/>
    <mergeCell ref="K84:P87"/>
    <mergeCell ref="H84:J85"/>
    <mergeCell ref="D86:E87"/>
    <mergeCell ref="S140:V140"/>
    <mergeCell ref="B89:C89"/>
    <mergeCell ref="B90:C90"/>
    <mergeCell ref="K90:P90"/>
    <mergeCell ref="J86:J87"/>
    <mergeCell ref="B88:C88"/>
    <mergeCell ref="K88:P88"/>
    <mergeCell ref="K89:P89"/>
    <mergeCell ref="F88:G88"/>
    <mergeCell ref="F89:G89"/>
    <mergeCell ref="B63:G63"/>
    <mergeCell ref="K63:P63"/>
    <mergeCell ref="B48:G48"/>
    <mergeCell ref="B49:G49"/>
    <mergeCell ref="B50:G50"/>
    <mergeCell ref="R91:V91"/>
    <mergeCell ref="D88:E88"/>
    <mergeCell ref="D89:E89"/>
    <mergeCell ref="D90:E90"/>
    <mergeCell ref="F77:G77"/>
    <mergeCell ref="K51:P51"/>
    <mergeCell ref="K52:P52"/>
    <mergeCell ref="H91:P91"/>
    <mergeCell ref="A83:P83"/>
    <mergeCell ref="A84:G85"/>
    <mergeCell ref="A80:P80"/>
    <mergeCell ref="F86:G87"/>
    <mergeCell ref="F90:G90"/>
    <mergeCell ref="F74:G75"/>
    <mergeCell ref="B52:G52"/>
    <mergeCell ref="J34:K34"/>
    <mergeCell ref="J35:K35"/>
    <mergeCell ref="K47:P47"/>
    <mergeCell ref="K48:P48"/>
    <mergeCell ref="K49:P49"/>
    <mergeCell ref="K50:P50"/>
    <mergeCell ref="L32:P32"/>
    <mergeCell ref="L33:P33"/>
    <mergeCell ref="L34:P34"/>
    <mergeCell ref="J27:K27"/>
    <mergeCell ref="J28:K28"/>
    <mergeCell ref="J29:K29"/>
    <mergeCell ref="J30:K30"/>
    <mergeCell ref="J31:K31"/>
    <mergeCell ref="J32:K32"/>
    <mergeCell ref="J33:K33"/>
    <mergeCell ref="L26:P26"/>
    <mergeCell ref="L27:P27"/>
    <mergeCell ref="L28:P28"/>
    <mergeCell ref="L29:P29"/>
    <mergeCell ref="L30:P30"/>
    <mergeCell ref="L31:P31"/>
    <mergeCell ref="J44:J45"/>
    <mergeCell ref="B46:G46"/>
    <mergeCell ref="B47:G47"/>
    <mergeCell ref="K42:P45"/>
    <mergeCell ref="H42:J43"/>
    <mergeCell ref="K46:P46"/>
    <mergeCell ref="B60:G60"/>
    <mergeCell ref="B51:G51"/>
    <mergeCell ref="B36:G36"/>
    <mergeCell ref="H36:I36"/>
    <mergeCell ref="J36:K36"/>
    <mergeCell ref="L36:P36"/>
    <mergeCell ref="B37:G37"/>
    <mergeCell ref="H37:I37"/>
    <mergeCell ref="J37:K37"/>
    <mergeCell ref="L37:P37"/>
    <mergeCell ref="C134:F134"/>
    <mergeCell ref="H134:L134"/>
    <mergeCell ref="L35:P35"/>
    <mergeCell ref="B53:G53"/>
    <mergeCell ref="B54:G54"/>
    <mergeCell ref="B55:G55"/>
    <mergeCell ref="B56:G56"/>
    <mergeCell ref="B57:G57"/>
    <mergeCell ref="B58:G58"/>
    <mergeCell ref="B59:G59"/>
    <mergeCell ref="K62:P62"/>
    <mergeCell ref="A116:F116"/>
    <mergeCell ref="A99:J99"/>
    <mergeCell ref="I100:J100"/>
    <mergeCell ref="I110:J110"/>
    <mergeCell ref="I108:J108"/>
    <mergeCell ref="A109:H109"/>
    <mergeCell ref="A111:H111"/>
    <mergeCell ref="I111:J111"/>
    <mergeCell ref="A115:J115"/>
    <mergeCell ref="M1:P2"/>
    <mergeCell ref="M3:P4"/>
    <mergeCell ref="C122:E122"/>
    <mergeCell ref="B61:G61"/>
    <mergeCell ref="B62:G62"/>
    <mergeCell ref="K53:P53"/>
    <mergeCell ref="K54:P54"/>
    <mergeCell ref="K55:P55"/>
    <mergeCell ref="K56:P56"/>
    <mergeCell ref="K57:P57"/>
    <mergeCell ref="C136:F136"/>
    <mergeCell ref="C137:F137"/>
    <mergeCell ref="H136:L136"/>
    <mergeCell ref="H137:L137"/>
    <mergeCell ref="A42:A45"/>
    <mergeCell ref="B42:G45"/>
    <mergeCell ref="K58:P58"/>
    <mergeCell ref="K59:P59"/>
    <mergeCell ref="K60:P60"/>
    <mergeCell ref="K61:P61"/>
  </mergeCells>
  <dataValidations count="6">
    <dataValidation type="list" allowBlank="1" showInputMessage="1" showErrorMessage="1" errorTitle="Error en los datos" error="El dato introducido no es aceptable. Por favor, selecciona un dato de la lista." promptTitle="Importante" prompt="Selecciona un dato de la lista; cualquier otro valor no será admitido." sqref="J18:K37" xr:uid="{00000000-0002-0000-0700-000005000000}">
      <formula1>$U$18:$U$20</formula1>
    </dataValidation>
    <dataValidation type="list" allowBlank="1" showInputMessage="1" showErrorMessage="1" errorTitle="Error en los datos" error="El dato introducido no es aceptable. Por favor, selecciona un dato de la lista._x000a_" promptTitle="Importante" prompt="Selecciona un dato de la lista; cualquier otro valor no será admitido." sqref="A108:H113" xr:uid="{00000000-0002-0000-0700-000004000000}">
      <formula1>$Q$106:$Q$110</formula1>
    </dataValidation>
    <dataValidation type="list" allowBlank="1" showInputMessage="1" showErrorMessage="1" errorTitle="Error en los datos" error="El dato introducido no es aceptable. Por favor, selecciona un dato de la lista." promptTitle="Importante" prompt="Selecciona un dato de la lista; cualquier otro valor no será admitido._x000a_" sqref="H18:I37" xr:uid="{00000000-0002-0000-0700-000003000000}">
      <formula1>$S$18:$S$20</formula1>
    </dataValidation>
    <dataValidation type="list" allowBlank="1" showInputMessage="1" showErrorMessage="1" sqref="WFP18:WFQ38 WPL139:WPM139 VVT18:VVU38 VLX18:VLY38 VCB18:VCC38 USF18:USG38 UIJ18:UIK38 TYN18:TYO38 TOR18:TOS38 TEV18:TEW38 SUZ18:SVA38 SLD18:SLE38 SBH18:SBI38 RRL18:RRM38 RHP18:RHQ38 QXT18:QXU38 QNX18:QNY38 QEB18:QEC38 PUF18:PUG38 PKJ18:PKK38 PAN18:PAO38 OQR18:OQS38 OGV18:OGW38 NWZ18:NXA38 NND18:NNE38 NDH18:NDI38 MTL18:MTM38 MJP18:MJQ38 LZT18:LZU38 LPX18:LPY38 LGB18:LGC38 KWF18:KWG38 KMJ18:KMK38 KCN18:KCO38 JSR18:JSS38 JIV18:JIW38 IYZ18:IZA38 IPD18:IPE38 IFH18:IFI38 HVL18:HVM38 HLP18:HLQ38 HBT18:HBU38 GRX18:GRY38 GIB18:GIC38 FYF18:FYG38 FOJ18:FOK38 FEN18:FEO38 EUR18:EUS38 EKV18:EKW38 EAZ18:EBA38 DRD18:DRE38 DHH18:DHI38 CXL18:CXM38 CNP18:CNQ38 CDT18:CDU38 BTX18:BTY38 BKB18:BKC38 BAF18:BAG38 AQJ18:AQK38 AGN18:AGO38 WR18:WS38 MV18:MW38 WPL18:WPM38 MV139:MW139 CZ139:DA139 WFP139:WFQ139 VVT139:VVU139 VLX139:VLY139 VCB139:VCC139 USF139:USG139 UIJ139:UIK139 TYN139:TYO139 TOR139:TOS139 TEV139:TEW139 SUZ139:SVA139 SLD139:SLE139 SBH139:SBI139 RRL139:RRM139 RHP139:RHQ139 QXT139:QXU139 QNX139:QNY139 QEB139:QEC139 PUF139:PUG139 PKJ139:PKK139 PAN139:PAO139 OQR139:OQS139 OGV139:OGW139 NWZ139:NXA139 NND139:NNE139 NDH139:NDI139 MTL139:MTM139 MJP139:MJQ139 LZT139:LZU139 LPX139:LPY139 LGB139:LGC139 KWF139:KWG139 KMJ139:KMK139 KCN139:KCO139 JSR139:JSS139 JIV139:JIW139 IYZ139:IZA139 IPD139:IPE139 IFH139:IFI139 HVL139:HVM139 HLP139:HLQ139 HBT139:HBU139 GRX139:GRY139 GIB139:GIC139 FYF139:FYG139 FOJ139:FOK139 FEN139:FEO139 EUR139:EUS139 EKV139:EKW139 EAZ139:EBA139 DRD139:DRE139 DHH139:DHI139 CXL139:CXM139 CNP139:CNQ139 CDT139:CDU139 BTX139:BTY139 BKB139:BKC139 BAF139:BAG139 AQJ139:AQK139 AGN139:AGO139 WR139:WS139 WR88:WS90 AGN88:AGO90 AQJ88:AQK90 BAF88:BAG90 BKB88:BKC90 BTX88:BTY90 CDT88:CDU90 CNP88:CNQ90 CXL88:CXM90 DHH88:DHI90 DRD88:DRE90 EAZ88:EBA90 EKV88:EKW90 EUR88:EUS90 FEN88:FEO90 FOJ88:FOK90 FYF88:FYG90 GIB88:GIC90 GRX88:GRY90 HBT88:HBU90 HLP88:HLQ90 HVL88:HVM90 IFH88:IFI90 IPD88:IPE90 IYZ88:IZA90 JIV88:JIW90 JSR88:JSS90 KCN88:KCO90 KMJ88:KMK90 KWF88:KWG90 LGB88:LGC90 LPX88:LPY90 LZT88:LZU90 MJP88:MJQ90 MTL88:MTM90 NDH88:NDI90 NND88:NNE90 NWZ88:NXA90 OGV88:OGW90 OQR88:OQS90 PAN88:PAO90 PKJ88:PKK90 PUF88:PUG90 QEB88:QEC90 QNX88:QNY90 QXT88:QXU90 RHP88:RHQ90 RRL88:RRM90 SBH88:SBI90 SLD88:SLE90 SUZ88:SVA90 TEV88:TEW90 TOR88:TOS90 TYN88:TYO90 UIJ88:UIK90 USF88:USG90 VCB88:VCC90 VLX88:VLY90 VVT88:VVU90 WFP88:WFQ90 CZ88:DA90 WPL88:WPM90 MV88:MW90 CZ18:DA38" xr:uid="{00000000-0002-0000-0700-000002000000}">
      <formula1>$L$168:$L$172</formula1>
    </dataValidation>
    <dataValidation type="list" allowBlank="1" showInputMessage="1" showErrorMessage="1" sqref="WEW76:WFE77 VBI80:VBQ80 VVA76:VVI77 URM80:URU80 VLE76:VLM77 UHQ80:UHY80 VBI76:VBQ77 TXU80:TYC80 URM76:URU77 TNY80:TOG80 UHQ76:UHY77 TEC80:TEK80 TXU76:TYC77 SUG80:SUO80 TNY76:TOG77 SKK80:SKS80 TEC76:TEK77 SAO80:SAW80 SUG76:SUO77 RQS80:RRA80 SKK76:SKS77 RGW80:RHE80 SAO76:SAW77 QXA80:QXI80 RQS76:RRA77 QNE80:QNM80 RGW76:RHE77 QDI80:QDQ80 QXA76:QXI77 PTM80:PTU80 QNE76:QNM77 PJQ80:PJY80 QDI76:QDQ77 OZU80:PAC80 PTM76:PTU77 OPY80:OQG80 PJQ76:PJY77 OGC80:OGK80 OZU76:PAC77 NWG80:NWO80 OPY76:OQG77 NMK80:NMS80 OGC76:OGK77 NCO80:NCW80 NWG76:NWO77 MSS80:MTA80 NMK76:NMS77 MIW80:MJE80 NCO76:NCW77 LZA80:LZI80 MSS76:MTA77 LPE80:LPM80 MIW76:MJE77 LFI80:LFQ80 LZA76:LZI77 KVM80:KVU80 LPE76:LPM77 KLQ80:KLY80 LFI76:LFQ77 KBU80:KCC80 KVM76:KVU77 JRY80:JSG80 KLQ76:KLY77 JIC80:JIK80 KBU76:KCC77 IYG80:IYO80 JRY76:JSG77 IOK80:IOS80 JIC76:JIK77 IEO80:IEW80 IYG76:IYO77 HUS80:HVA80 IOK76:IOS77 HKW80:HLE80 IEO76:IEW77 HBA80:HBI80 HUS76:HVA77 GRE80:GRM80 HKW76:HLE77 GHI80:GHQ80 HBA76:HBI77 FXM80:FXU80 GRE76:GRM77 FNQ80:FNY80 GHI76:GHQ77 FDU80:FEC80 FXM76:FXU77 ETY80:EUG80 FNQ76:FNY77 EKC80:EKK80 FDU76:FEC77 EAG80:EAO80 ETY76:EUG77 DQK80:DQS80 EKC76:EKK77 DGO80:DGW80 EAG76:EAO77 CWS80:CXA80 DQK76:DQS77 CMW80:CNE80 DGO76:DGW77 CDA80:CDI80 CWS76:CXA77 BTE80:BTM80 CMW76:CNE77 BJI80:BJQ80 CDA76:CDI77 AZM80:AZU80 BTE76:BTM77 APQ80:APY80 BJI76:BJQ77 AFU80:AGC80 AZM76:AZU77 CG80:CO80 APQ76:APY77 WOS80:WPA80 AFU76:AGC77 VY80:WG80 CG76:CO77 MC80:MK80 WOS76:WPA77 WEW80:WFE80 VY76:WG77 VVA80:VVI80 MC76:MK77 VLE80:VLM80 WEU78:WFC78 MA78:MI78 VW78:WE78 WOQ78:WOY78 CE78:CM78 AFS78:AGA78 APO78:APW78 AZK78:AZS78 BJG78:BJO78 BTC78:BTK78 CCY78:CDG78 CMU78:CNC78 CWQ78:CWY78 DGM78:DGU78 DQI78:DQQ78 EAE78:EAM78 EKA78:EKI78 ETW78:EUE78 FDS78:FEA78 FNO78:FNW78 FXK78:FXS78 GHG78:GHO78 GRC78:GRK78 HAY78:HBG78 HKU78:HLC78 HUQ78:HUY78 IEM78:IEU78 IOI78:IOQ78 IYE78:IYM78 JIA78:JII78 JRW78:JSE78 KBS78:KCA78 KLO78:KLW78 KVK78:KVS78 LFG78:LFO78 LPC78:LPK78 LYY78:LZG78 MIU78:MJC78 MSQ78:MSY78 NCM78:NCU78 NMI78:NMQ78 NWE78:NWM78 OGA78:OGI78 OPW78:OQE78 OZS78:PAA78 PJO78:PJW78 PTK78:PTS78 QDG78:QDO78 QNC78:QNK78 QWY78:QXG78 RGU78:RHC78 RQQ78:RQY78 SAM78:SAU78 SKI78:SKQ78 SUE78:SUM78 TEA78:TEI78 TNW78:TOE78 TXS78:TYA78 UHO78:UHW78 URK78:URS78 VBG78:VBO78 VLC78:VLK78 VUY78:VVG78" xr:uid="{00000000-0002-0000-0700-000001000000}">
      <formula1>COMPETENCIAS</formula1>
    </dataValidation>
    <dataValidation type="list" allowBlank="1" showInputMessage="1" showErrorMessage="1" sqref="WPL76:WPM77 VVT80:VVU80 WPJ78:WPK78 WFP76:WFQ77 WFN78:WFO78 VLX80:VLY80 VVT76:VVU77 VVR78:VVS78 VCB80:VCC80 VLX76:VLY77 VLV78:VLW78 USF80:USG80 VCB76:VCC77 VBZ78:VCA78 UIJ80:UIK80 USF76:USG77 USD78:USE78 TYN80:TYO80 UIJ76:UIK77 UIH78:UII78 TOR80:TOS80 TYN76:TYO77 TYL78:TYM78 TEV80:TEW80 TOR76:TOS77 TOP78:TOQ78 SUZ80:SVA80 TEV76:TEW77 TET78:TEU78 SLD80:SLE80 SUZ76:SVA77 SUX78:SUY78 SBH80:SBI80 SLD76:SLE77 SLB78:SLC78 RRL80:RRM80 SBH76:SBI77 SBF78:SBG78 RHP80:RHQ80 RRL76:RRM77 RRJ78:RRK78 QXT80:QXU80 RHP76:RHQ77 RHN78:RHO78 QNX80:QNY80 QXT76:QXU77 QXR78:QXS78 QEB80:QEC80 QNX76:QNY77 QNV78:QNW78 PUF80:PUG80 QEB76:QEC77 QDZ78:QEA78 PKJ80:PKK80 PUF76:PUG77 PUD78:PUE78 PAN80:PAO80 PKJ76:PKK77 PKH78:PKI78 OQR80:OQS80 PAN76:PAO77 PAL78:PAM78 OGV80:OGW80 OQR76:OQS77 OQP78:OQQ78 NWZ80:NXA80 OGV76:OGW77 OGT78:OGU78 NND80:NNE80 NWZ76:NXA77 NWX78:NWY78 NDH80:NDI80 NND76:NNE77 NNB78:NNC78 MTL80:MTM80 NDH76:NDI77 NDF78:NDG78 MJP80:MJQ80 MTL76:MTM77 MTJ78:MTK78 LZT80:LZU80 MJP76:MJQ77 MJN78:MJO78 LPX80:LPY80 LZT76:LZU77 LZR78:LZS78 LGB80:LGC80 LPX76:LPY77 LPV78:LPW78 KWF80:KWG80 LGB76:LGC77 LFZ78:LGA78 KMJ80:KMK80 KWF76:KWG77 KWD78:KWE78 KCN80:KCO80 KMJ76:KMK77 KMH78:KMI78 JSR80:JSS80 KCN76:KCO77 KCL78:KCM78 JIV80:JIW80 JSR76:JSS77 JSP78:JSQ78 IYZ80:IZA80 JIV76:JIW77 JIT78:JIU78 IPD80:IPE80 IYZ76:IZA77 IYX78:IYY78 IFH80:IFI80 IPD76:IPE77 IPB78:IPC78 HVL80:HVM80 IFH76:IFI77 IFF78:IFG78 HLP80:HLQ80 HVL76:HVM77 HVJ78:HVK78 HBT80:HBU80 HLP76:HLQ77 HLN78:HLO78 GRX80:GRY80 HBT76:HBU77 HBR78:HBS78 GIB80:GIC80 GRX76:GRY77 GRV78:GRW78 FYF80:FYG80 GIB76:GIC77 GHZ78:GIA78 FOJ80:FOK80 FYF76:FYG77 FYD78:FYE78 FEN80:FEO80 FOJ76:FOK77 FOH78:FOI78 EUR80:EUS80 FEN76:FEO77 FEL78:FEM78 EKV80:EKW80 EUR76:EUS77 EUP78:EUQ78 EAZ80:EBA80 EKV76:EKW77 EKT78:EKU78 DRD80:DRE80 EAZ76:EBA77 EAX78:EAY78 DHH80:DHI80 DRD76:DRE77 DRB78:DRC78 CXL80:CXM80 DHH76:DHI77 DHF78:DHG78 CNP80:CNQ80 CXL76:CXM77 CXJ78:CXK78 CDT80:CDU80 CNP76:CNQ77 CNN78:CNO78 BTX80:BTY80 CDT76:CDU77 CDR78:CDS78 BKB80:BKC80 BTX76:BTY77 BTV78:BTW78 BAF80:BAG80 BKB76:BKC77 BJZ78:BKA78 AQJ80:AQK80 BAF76:BAG77 BAD78:BAE78 AGN80:AGO80 AQJ76:AQK77 AQH78:AQI78 WR80:WS80 AGN76:AGO77 AGL78:AGM78 MV80:MW80 WR76:WS77 WP78:WQ78 CZ80:DA80 MV76:MW77 MT78:MU78 WPL80:WPM80 CZ76:DA77 CX78:CY78 WFP80:WFQ80" xr:uid="{00000000-0002-0000-0700-000000000000}">
      <formula1>$K$168:$K$172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horizontalDpi="4294967294" verticalDpi="4294967294" r:id="rId1"/>
  <rowBreaks count="1" manualBreakCount="1">
    <brk id="65" max="43" man="1"/>
  </rowBreaks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9</xdr:col>
                    <xdr:colOff>209550</xdr:colOff>
                    <xdr:row>75</xdr:row>
                    <xdr:rowOff>276225</xdr:rowOff>
                  </from>
                  <to>
                    <xdr:col>9</xdr:col>
                    <xdr:colOff>428625</xdr:colOff>
                    <xdr:row>75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8</xdr:col>
                    <xdr:colOff>180975</xdr:colOff>
                    <xdr:row>75</xdr:row>
                    <xdr:rowOff>276225</xdr:rowOff>
                  </from>
                  <to>
                    <xdr:col>8</xdr:col>
                    <xdr:colOff>400050</xdr:colOff>
                    <xdr:row>75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7</xdr:col>
                    <xdr:colOff>200025</xdr:colOff>
                    <xdr:row>75</xdr:row>
                    <xdr:rowOff>276225</xdr:rowOff>
                  </from>
                  <to>
                    <xdr:col>7</xdr:col>
                    <xdr:colOff>419100</xdr:colOff>
                    <xdr:row>75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Group Box 7">
              <controlPr locked="0" defaultSize="0" autoFill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9</xdr:col>
                    <xdr:colOff>209550</xdr:colOff>
                    <xdr:row>76</xdr:row>
                    <xdr:rowOff>266700</xdr:rowOff>
                  </from>
                  <to>
                    <xdr:col>9</xdr:col>
                    <xdr:colOff>476250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76</xdr:row>
                    <xdr:rowOff>266700</xdr:rowOff>
                  </from>
                  <to>
                    <xdr:col>8</xdr:col>
                    <xdr:colOff>457200</xdr:colOff>
                    <xdr:row>76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76</xdr:row>
                    <xdr:rowOff>276225</xdr:rowOff>
                  </from>
                  <to>
                    <xdr:col>7</xdr:col>
                    <xdr:colOff>457200</xdr:colOff>
                    <xdr:row>76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Group Box 11">
              <controlPr locked="0" defaultSize="0" autoFill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locked="0" defaultSize="0" autoFill="0" autoLine="0" autoPict="0">
                <anchor moveWithCells="1">
                  <from>
                    <xdr:col>9</xdr:col>
                    <xdr:colOff>219075</xdr:colOff>
                    <xdr:row>77</xdr:row>
                    <xdr:rowOff>219075</xdr:rowOff>
                  </from>
                  <to>
                    <xdr:col>9</xdr:col>
                    <xdr:colOff>447675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Option Button 13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77</xdr:row>
                    <xdr:rowOff>219075</xdr:rowOff>
                  </from>
                  <to>
                    <xdr:col>8</xdr:col>
                    <xdr:colOff>419100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Option Button 14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77</xdr:row>
                    <xdr:rowOff>219075</xdr:rowOff>
                  </from>
                  <to>
                    <xdr:col>7</xdr:col>
                    <xdr:colOff>419100</xdr:colOff>
                    <xdr:row>77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Option Button 15">
              <controlPr locked="0" defaultSize="0" autoFill="0" autoLine="0" autoPict="0">
                <anchor moveWithCells="1">
                  <from>
                    <xdr:col>9</xdr:col>
                    <xdr:colOff>200025</xdr:colOff>
                    <xdr:row>87</xdr:row>
                    <xdr:rowOff>209550</xdr:rowOff>
                  </from>
                  <to>
                    <xdr:col>9</xdr:col>
                    <xdr:colOff>504825</xdr:colOff>
                    <xdr:row>87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Option Button 16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87</xdr:row>
                    <xdr:rowOff>219075</xdr:rowOff>
                  </from>
                  <to>
                    <xdr:col>8</xdr:col>
                    <xdr:colOff>495300</xdr:colOff>
                    <xdr:row>87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Option Button 17">
              <controlPr locked="0" defaultSize="0" autoFill="0" autoLine="0" autoPict="0">
                <anchor moveWithCells="1">
                  <from>
                    <xdr:col>7</xdr:col>
                    <xdr:colOff>180975</xdr:colOff>
                    <xdr:row>87</xdr:row>
                    <xdr:rowOff>219075</xdr:rowOff>
                  </from>
                  <to>
                    <xdr:col>7</xdr:col>
                    <xdr:colOff>485775</xdr:colOff>
                    <xdr:row>87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Option Button 18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88</xdr:row>
                    <xdr:rowOff>247650</xdr:rowOff>
                  </from>
                  <to>
                    <xdr:col>9</xdr:col>
                    <xdr:colOff>495300</xdr:colOff>
                    <xdr:row>88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Option Button 19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88</xdr:row>
                    <xdr:rowOff>247650</xdr:rowOff>
                  </from>
                  <to>
                    <xdr:col>8</xdr:col>
                    <xdr:colOff>495300</xdr:colOff>
                    <xdr:row>88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Option Button 20">
              <controlPr locked="0" defaultSize="0" autoFill="0" autoLine="0" autoPict="0">
                <anchor moveWithCells="1">
                  <from>
                    <xdr:col>7</xdr:col>
                    <xdr:colOff>180975</xdr:colOff>
                    <xdr:row>88</xdr:row>
                    <xdr:rowOff>247650</xdr:rowOff>
                  </from>
                  <to>
                    <xdr:col>7</xdr:col>
                    <xdr:colOff>485775</xdr:colOff>
                    <xdr:row>88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Option Button 21">
              <controlPr locked="0" defaultSize="0" autoFill="0" autoLine="0" autoPict="0">
                <anchor moveWithCells="1">
                  <from>
                    <xdr:col>9</xdr:col>
                    <xdr:colOff>200025</xdr:colOff>
                    <xdr:row>89</xdr:row>
                    <xdr:rowOff>219075</xdr:rowOff>
                  </from>
                  <to>
                    <xdr:col>9</xdr:col>
                    <xdr:colOff>504825</xdr:colOff>
                    <xdr:row>89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Option Button 22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89</xdr:row>
                    <xdr:rowOff>219075</xdr:rowOff>
                  </from>
                  <to>
                    <xdr:col>8</xdr:col>
                    <xdr:colOff>495300</xdr:colOff>
                    <xdr:row>89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Option Button 23">
              <controlPr locked="0" defaultSize="0" autoFill="0" autoLine="0" autoPict="0">
                <anchor moveWithCells="1">
                  <from>
                    <xdr:col>7</xdr:col>
                    <xdr:colOff>171450</xdr:colOff>
                    <xdr:row>89</xdr:row>
                    <xdr:rowOff>219075</xdr:rowOff>
                  </from>
                  <to>
                    <xdr:col>7</xdr:col>
                    <xdr:colOff>476250</xdr:colOff>
                    <xdr:row>89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Group Box 24">
              <controlPr defaultSize="0" autoFill="0" autoPict="0">
                <anchor moveWithCells="1">
                  <from>
                    <xdr:col>7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Group Box 25">
              <controlPr defaultSize="0" autoFill="0" autoPict="0">
                <anchor moveWithCells="1">
                  <from>
                    <xdr:col>7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Group Box 26">
              <controlPr defaultSize="0" autoFill="0" autoPict="0">
                <anchor moveWithCells="1">
                  <from>
                    <xdr:col>7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Group Box 27">
              <controlPr defaultSize="0" autoFill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Group Box 28">
              <controlPr defaultSize="0" autoFill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Option Button 29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46</xdr:row>
                    <xdr:rowOff>57150</xdr:rowOff>
                  </from>
                  <to>
                    <xdr:col>9</xdr:col>
                    <xdr:colOff>495300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Option Button 30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46</xdr:row>
                    <xdr:rowOff>57150</xdr:rowOff>
                  </from>
                  <to>
                    <xdr:col>8</xdr:col>
                    <xdr:colOff>495300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Option Button 31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46</xdr:row>
                    <xdr:rowOff>57150</xdr:rowOff>
                  </from>
                  <to>
                    <xdr:col>7</xdr:col>
                    <xdr:colOff>495300</xdr:colOff>
                    <xdr:row>46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Option Button 32">
              <controlPr locked="0" defaultSize="0" autoFill="0" autoLine="0" autoPict="0">
                <anchor moveWithCells="1">
                  <from>
                    <xdr:col>9</xdr:col>
                    <xdr:colOff>180975</xdr:colOff>
                    <xdr:row>47</xdr:row>
                    <xdr:rowOff>47625</xdr:rowOff>
                  </from>
                  <to>
                    <xdr:col>9</xdr:col>
                    <xdr:colOff>485775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Option Button 33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47</xdr:row>
                    <xdr:rowOff>47625</xdr:rowOff>
                  </from>
                  <to>
                    <xdr:col>8</xdr:col>
                    <xdr:colOff>495300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Option Button 34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47</xdr:row>
                    <xdr:rowOff>47625</xdr:rowOff>
                  </from>
                  <to>
                    <xdr:col>7</xdr:col>
                    <xdr:colOff>495300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Option Button 35">
              <controlPr locked="0" defaultSize="0" autoFill="0" autoLine="0" autoPict="0">
                <anchor moveWithCells="1">
                  <from>
                    <xdr:col>9</xdr:col>
                    <xdr:colOff>180975</xdr:colOff>
                    <xdr:row>48</xdr:row>
                    <xdr:rowOff>47625</xdr:rowOff>
                  </from>
                  <to>
                    <xdr:col>9</xdr:col>
                    <xdr:colOff>485775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Option Button 36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48</xdr:row>
                    <xdr:rowOff>47625</xdr:rowOff>
                  </from>
                  <to>
                    <xdr:col>8</xdr:col>
                    <xdr:colOff>495300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Option Button 37">
              <controlPr locked="0" defaultSize="0" autoFill="0" autoLine="0" autoPict="0">
                <anchor moveWithCells="1">
                  <from>
                    <xdr:col>7</xdr:col>
                    <xdr:colOff>200025</xdr:colOff>
                    <xdr:row>48</xdr:row>
                    <xdr:rowOff>47625</xdr:rowOff>
                  </from>
                  <to>
                    <xdr:col>7</xdr:col>
                    <xdr:colOff>504825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Option Button 38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38100</xdr:rowOff>
                  </from>
                  <to>
                    <xdr:col>9</xdr:col>
                    <xdr:colOff>495300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Option Button 39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49</xdr:row>
                    <xdr:rowOff>38100</xdr:rowOff>
                  </from>
                  <to>
                    <xdr:col>8</xdr:col>
                    <xdr:colOff>504825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Option Button 40">
              <controlPr locked="0" defaultSize="0" autoFill="0" autoLine="0" autoPict="0">
                <anchor moveWithCells="1">
                  <from>
                    <xdr:col>7</xdr:col>
                    <xdr:colOff>200025</xdr:colOff>
                    <xdr:row>49</xdr:row>
                    <xdr:rowOff>38100</xdr:rowOff>
                  </from>
                  <to>
                    <xdr:col>7</xdr:col>
                    <xdr:colOff>504825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Option Button 41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47625</xdr:rowOff>
                  </from>
                  <to>
                    <xdr:col>9</xdr:col>
                    <xdr:colOff>504825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Option Button 42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50</xdr:row>
                    <xdr:rowOff>47625</xdr:rowOff>
                  </from>
                  <to>
                    <xdr:col>8</xdr:col>
                    <xdr:colOff>514350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Option Button 43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50</xdr:row>
                    <xdr:rowOff>47625</xdr:rowOff>
                  </from>
                  <to>
                    <xdr:col>7</xdr:col>
                    <xdr:colOff>504825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Option Button 44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47625</xdr:rowOff>
                  </from>
                  <to>
                    <xdr:col>9</xdr:col>
                    <xdr:colOff>495300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Option Button 45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51</xdr:row>
                    <xdr:rowOff>47625</xdr:rowOff>
                  </from>
                  <to>
                    <xdr:col>8</xdr:col>
                    <xdr:colOff>495300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Option Button 46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51</xdr:row>
                    <xdr:rowOff>47625</xdr:rowOff>
                  </from>
                  <to>
                    <xdr:col>7</xdr:col>
                    <xdr:colOff>495300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Option Button 47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62</xdr:row>
                    <xdr:rowOff>57150</xdr:rowOff>
                  </from>
                  <to>
                    <xdr:col>9</xdr:col>
                    <xdr:colOff>495300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Option Button 48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62</xdr:row>
                    <xdr:rowOff>57150</xdr:rowOff>
                  </from>
                  <to>
                    <xdr:col>8</xdr:col>
                    <xdr:colOff>495300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Option Button 49">
              <controlPr locked="0" defaultSize="0" autoFill="0" autoLine="0" autoPict="0">
                <anchor moveWithCells="1">
                  <from>
                    <xdr:col>7</xdr:col>
                    <xdr:colOff>180975</xdr:colOff>
                    <xdr:row>62</xdr:row>
                    <xdr:rowOff>57150</xdr:rowOff>
                  </from>
                  <to>
                    <xdr:col>7</xdr:col>
                    <xdr:colOff>485775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Option Button 50">
              <controlPr locked="0" defaultSize="0" autoFill="0" autoLine="0" autoPict="0">
                <anchor moveWithCells="1">
                  <from>
                    <xdr:col>9</xdr:col>
                    <xdr:colOff>180975</xdr:colOff>
                    <xdr:row>63</xdr:row>
                    <xdr:rowOff>57150</xdr:rowOff>
                  </from>
                  <to>
                    <xdr:col>9</xdr:col>
                    <xdr:colOff>485775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Option Button 51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63</xdr:row>
                    <xdr:rowOff>57150</xdr:rowOff>
                  </from>
                  <to>
                    <xdr:col>8</xdr:col>
                    <xdr:colOff>495300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Option Button 52">
              <controlPr locked="0" defaultSize="0" autoFill="0" autoLine="0" autoPict="0">
                <anchor moveWithCells="1">
                  <from>
                    <xdr:col>7</xdr:col>
                    <xdr:colOff>180975</xdr:colOff>
                    <xdr:row>63</xdr:row>
                    <xdr:rowOff>57150</xdr:rowOff>
                  </from>
                  <to>
                    <xdr:col>7</xdr:col>
                    <xdr:colOff>485775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Option Button 53">
              <controlPr locked="0"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57150</xdr:rowOff>
                  </from>
                  <to>
                    <xdr:col>9</xdr:col>
                    <xdr:colOff>485775</xdr:colOff>
                    <xdr:row>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Option Button 54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45</xdr:row>
                    <xdr:rowOff>47625</xdr:rowOff>
                  </from>
                  <to>
                    <xdr:col>8</xdr:col>
                    <xdr:colOff>495300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Option Button 55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45</xdr:row>
                    <xdr:rowOff>47625</xdr:rowOff>
                  </from>
                  <to>
                    <xdr:col>7</xdr:col>
                    <xdr:colOff>495300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Group Box 56">
              <controlPr defaultSize="0" autoFill="0" autoPict="0">
                <anchor moveWithCells="1">
                  <from>
                    <xdr:col>7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Option Button 57">
              <controlPr locked="0" defaultSize="0" autoFill="0" autoLine="0" autoPict="0">
                <anchor moveWithCells="1">
                  <from>
                    <xdr:col>9</xdr:col>
                    <xdr:colOff>180975</xdr:colOff>
                    <xdr:row>64</xdr:row>
                    <xdr:rowOff>47625</xdr:rowOff>
                  </from>
                  <to>
                    <xdr:col>9</xdr:col>
                    <xdr:colOff>495300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Option Button 58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64</xdr:row>
                    <xdr:rowOff>47625</xdr:rowOff>
                  </from>
                  <to>
                    <xdr:col>8</xdr:col>
                    <xdr:colOff>504825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Option Button 59">
              <controlPr locked="0" defaultSize="0" autoFill="0" autoLine="0" autoPict="0">
                <anchor moveWithCells="1">
                  <from>
                    <xdr:col>7</xdr:col>
                    <xdr:colOff>180975</xdr:colOff>
                    <xdr:row>64</xdr:row>
                    <xdr:rowOff>47625</xdr:rowOff>
                  </from>
                  <to>
                    <xdr:col>7</xdr:col>
                    <xdr:colOff>495300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Group Box 60">
              <controlPr defaultSize="0" autoFill="0" autoPict="0">
                <anchor moveWithCells="1">
                  <from>
                    <xdr:col>7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Group Box 61">
              <controlPr defaultSize="0" autoFill="0" autoPict="0">
                <anchor moveWithCells="1">
                  <from>
                    <xdr:col>7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Group Box 62">
              <controlPr defaultSize="0" autoFill="0" autoPict="0">
                <anchor moveWithCells="1">
                  <from>
                    <xdr:col>7</xdr:col>
                    <xdr:colOff>0</xdr:colOff>
                    <xdr:row>45</xdr:row>
                    <xdr:rowOff>0</xdr:rowOff>
                  </from>
                  <to>
                    <xdr:col>10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Group Box 63">
              <controlPr defaultSize="0" autoFill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Group Box 64">
              <controlPr defaultSize="0" autoFill="0" autoPict="0">
                <anchor moveWithCells="1">
                  <from>
                    <xdr:col>7</xdr:col>
                    <xdr:colOff>0</xdr:colOff>
                    <xdr:row>86</xdr:row>
                    <xdr:rowOff>161925</xdr:rowOff>
                  </from>
                  <to>
                    <xdr:col>10</xdr:col>
                    <xdr:colOff>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Group Box 65">
              <controlPr locked="0" defaultSize="0" autoFill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Group Box 66">
              <controlPr defaultSize="0" autoFill="0" autoPict="0">
                <anchor moveWithCells="1">
                  <from>
                    <xdr:col>7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Group Box 67">
              <controlPr defaultSize="0" autoFill="0" autoPict="0">
                <anchor moveWithCells="1">
                  <from>
                    <xdr:col>7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Option Button 68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47625</xdr:rowOff>
                  </from>
                  <to>
                    <xdr:col>9</xdr:col>
                    <xdr:colOff>495300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Option Button 69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52</xdr:row>
                    <xdr:rowOff>47625</xdr:rowOff>
                  </from>
                  <to>
                    <xdr:col>8</xdr:col>
                    <xdr:colOff>495300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Option Button 70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52</xdr:row>
                    <xdr:rowOff>47625</xdr:rowOff>
                  </from>
                  <to>
                    <xdr:col>7</xdr:col>
                    <xdr:colOff>495300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2" name="Group Box 71">
              <controlPr defaultSize="0" autoFill="0" autoPict="0">
                <anchor moveWithCells="1">
                  <from>
                    <xdr:col>7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3" name="Option Button 72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47625</xdr:rowOff>
                  </from>
                  <to>
                    <xdr:col>9</xdr:col>
                    <xdr:colOff>495300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4" name="Option Button 73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53</xdr:row>
                    <xdr:rowOff>47625</xdr:rowOff>
                  </from>
                  <to>
                    <xdr:col>8</xdr:col>
                    <xdr:colOff>495300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5" name="Option Button 74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53</xdr:row>
                    <xdr:rowOff>47625</xdr:rowOff>
                  </from>
                  <to>
                    <xdr:col>7</xdr:col>
                    <xdr:colOff>495300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6" name="Group Box 75">
              <controlPr defaultSize="0" autoFill="0" autoPict="0">
                <anchor moveWithCells="1">
                  <from>
                    <xdr:col>7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7" name="Option Button 76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54</xdr:row>
                    <xdr:rowOff>47625</xdr:rowOff>
                  </from>
                  <to>
                    <xdr:col>9</xdr:col>
                    <xdr:colOff>495300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8" name="Option Button 77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54</xdr:row>
                    <xdr:rowOff>47625</xdr:rowOff>
                  </from>
                  <to>
                    <xdr:col>8</xdr:col>
                    <xdr:colOff>495300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9" name="Option Button 78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54</xdr:row>
                    <xdr:rowOff>47625</xdr:rowOff>
                  </from>
                  <to>
                    <xdr:col>7</xdr:col>
                    <xdr:colOff>495300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0" name="Group Box 79">
              <controlPr defaultSize="0" autoFill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1" name="Option Button 80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55</xdr:row>
                    <xdr:rowOff>47625</xdr:rowOff>
                  </from>
                  <to>
                    <xdr:col>9</xdr:col>
                    <xdr:colOff>495300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2" name="Option Button 81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55</xdr:row>
                    <xdr:rowOff>47625</xdr:rowOff>
                  </from>
                  <to>
                    <xdr:col>8</xdr:col>
                    <xdr:colOff>495300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3" name="Option Button 82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55</xdr:row>
                    <xdr:rowOff>47625</xdr:rowOff>
                  </from>
                  <to>
                    <xdr:col>7</xdr:col>
                    <xdr:colOff>495300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4" name="Group Box 83">
              <controlPr defaultSize="0" autoFill="0" autoPict="0">
                <anchor moveWithCells="1">
                  <from>
                    <xdr:col>7</xdr:col>
                    <xdr:colOff>0</xdr:colOff>
                    <xdr:row>56</xdr:row>
                    <xdr:rowOff>0</xdr:rowOff>
                  </from>
                  <to>
                    <xdr:col>10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5" name="Option Button 84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56</xdr:row>
                    <xdr:rowOff>47625</xdr:rowOff>
                  </from>
                  <to>
                    <xdr:col>9</xdr:col>
                    <xdr:colOff>495300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6" name="Option Button 85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56</xdr:row>
                    <xdr:rowOff>47625</xdr:rowOff>
                  </from>
                  <to>
                    <xdr:col>8</xdr:col>
                    <xdr:colOff>495300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7" name="Option Button 86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56</xdr:row>
                    <xdr:rowOff>47625</xdr:rowOff>
                  </from>
                  <to>
                    <xdr:col>7</xdr:col>
                    <xdr:colOff>495300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8" name="Group Box 87">
              <controlPr defaultSize="0" autoFill="0" autoPict="0">
                <anchor moveWithCells="1">
                  <from>
                    <xdr:col>7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9" name="Option Button 88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57</xdr:row>
                    <xdr:rowOff>47625</xdr:rowOff>
                  </from>
                  <to>
                    <xdr:col>9</xdr:col>
                    <xdr:colOff>495300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0" name="Option Button 89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57</xdr:row>
                    <xdr:rowOff>47625</xdr:rowOff>
                  </from>
                  <to>
                    <xdr:col>8</xdr:col>
                    <xdr:colOff>495300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1" name="Option Button 90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57</xdr:row>
                    <xdr:rowOff>47625</xdr:rowOff>
                  </from>
                  <to>
                    <xdr:col>7</xdr:col>
                    <xdr:colOff>495300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2" name="Group Box 91">
              <controlPr defaultSize="0" autoFill="0" autoPict="0">
                <anchor moveWithCells="1">
                  <from>
                    <xdr:col>7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3" name="Option Button 92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58</xdr:row>
                    <xdr:rowOff>47625</xdr:rowOff>
                  </from>
                  <to>
                    <xdr:col>9</xdr:col>
                    <xdr:colOff>495300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4" name="Option Button 93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58</xdr:row>
                    <xdr:rowOff>47625</xdr:rowOff>
                  </from>
                  <to>
                    <xdr:col>8</xdr:col>
                    <xdr:colOff>495300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5" name="Option Button 94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58</xdr:row>
                    <xdr:rowOff>47625</xdr:rowOff>
                  </from>
                  <to>
                    <xdr:col>7</xdr:col>
                    <xdr:colOff>495300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6" name="Group Box 95">
              <controlPr defaultSize="0" autoFill="0" autoPict="0">
                <anchor moveWithCells="1">
                  <from>
                    <xdr:col>7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7" name="Option Button 96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59</xdr:row>
                    <xdr:rowOff>47625</xdr:rowOff>
                  </from>
                  <to>
                    <xdr:col>9</xdr:col>
                    <xdr:colOff>495300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8" name="Option Button 97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59</xdr:row>
                    <xdr:rowOff>47625</xdr:rowOff>
                  </from>
                  <to>
                    <xdr:col>8</xdr:col>
                    <xdr:colOff>495300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9" name="Option Button 98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59</xdr:row>
                    <xdr:rowOff>47625</xdr:rowOff>
                  </from>
                  <to>
                    <xdr:col>7</xdr:col>
                    <xdr:colOff>495300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0" name="Group Box 99">
              <controlPr defaultSize="0" autoFill="0" autoPict="0">
                <anchor moveWithCells="1">
                  <from>
                    <xdr:col>7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1" name="Option Button 100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60</xdr:row>
                    <xdr:rowOff>47625</xdr:rowOff>
                  </from>
                  <to>
                    <xdr:col>9</xdr:col>
                    <xdr:colOff>495300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2" name="Option Button 101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60</xdr:row>
                    <xdr:rowOff>47625</xdr:rowOff>
                  </from>
                  <to>
                    <xdr:col>8</xdr:col>
                    <xdr:colOff>495300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3" name="Option Button 102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60</xdr:row>
                    <xdr:rowOff>47625</xdr:rowOff>
                  </from>
                  <to>
                    <xdr:col>7</xdr:col>
                    <xdr:colOff>495300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4" name="Group Box 103">
              <controlPr defaultSize="0" autoFill="0" autoPict="0">
                <anchor moveWithCells="1">
                  <from>
                    <xdr:col>7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5" name="Option Button 104">
              <controlPr locked="0" defaultSize="0" autoFill="0" autoLine="0" autoPict="0">
                <anchor moveWithCells="1">
                  <from>
                    <xdr:col>9</xdr:col>
                    <xdr:colOff>190500</xdr:colOff>
                    <xdr:row>61</xdr:row>
                    <xdr:rowOff>47625</xdr:rowOff>
                  </from>
                  <to>
                    <xdr:col>9</xdr:col>
                    <xdr:colOff>495300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6" name="Option Button 105">
              <controlPr locked="0" defaultSize="0" autoFill="0" autoLine="0" autoPict="0">
                <anchor moveWithCells="1">
                  <from>
                    <xdr:col>8</xdr:col>
                    <xdr:colOff>190500</xdr:colOff>
                    <xdr:row>61</xdr:row>
                    <xdr:rowOff>47625</xdr:rowOff>
                  </from>
                  <to>
                    <xdr:col>8</xdr:col>
                    <xdr:colOff>495300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7" name="Option Button 106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61</xdr:row>
                    <xdr:rowOff>47625</xdr:rowOff>
                  </from>
                  <to>
                    <xdr:col>7</xdr:col>
                    <xdr:colOff>495300</xdr:colOff>
                    <xdr:row>61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de Evaluación de Des</vt:lpstr>
      <vt:lpstr>'Formulario de Evaluación de Des'!Área_de_impresión</vt:lpstr>
    </vt:vector>
  </TitlesOfParts>
  <Company>Asamblea Nacional del Ecuador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Andres Chumania Larraga</dc:creator>
  <cp:lastModifiedBy>Victor Andres Chumania Larraga</cp:lastModifiedBy>
  <dcterms:created xsi:type="dcterms:W3CDTF">2026-02-12T13:29:35Z</dcterms:created>
  <dcterms:modified xsi:type="dcterms:W3CDTF">2026-02-12T13:29:52Z</dcterms:modified>
</cp:coreProperties>
</file>